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G:\Gedeelde drives\Wedstrijdsport - Rating Klassen\IRC\2026\Formulieren\"/>
    </mc:Choice>
  </mc:AlternateContent>
  <xr:revisionPtr revIDLastSave="0" documentId="13_ncr:1_{A2240ED7-FD40-42D9-9A55-A458A1CB3EDC}" xr6:coauthVersionLast="47" xr6:coauthVersionMax="47" xr10:uidLastSave="{00000000-0000-0000-0000-000000000000}"/>
  <bookViews>
    <workbookView xWindow="-120" yWindow="-120" windowWidth="29040" windowHeight="15720" xr2:uid="{00000000-000D-0000-FFFF-FFFF00000000}"/>
  </bookViews>
  <sheets>
    <sheet name="Form" sheetId="1" r:id="rId1"/>
    <sheet name="Designs" sheetId="2" r:id="rId2"/>
    <sheet name="Access Import" sheetId="3" r:id="rId3"/>
  </sheets>
  <definedNames>
    <definedName name="End">#REF!</definedName>
    <definedName name="Mth">#REF!</definedName>
    <definedName name="_xlnm.Print_Area" localSheetId="0">Form!$B$4:$H$78</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 i="3" l="1"/>
  <c r="B42" i="2"/>
  <c r="D61" i="1" s="1"/>
  <c r="D86" i="1" s="1"/>
  <c r="G4" i="2"/>
  <c r="G5" i="2" s="1"/>
  <c r="C2" i="3" s="1"/>
  <c r="N2" i="3"/>
  <c r="M2" i="3"/>
  <c r="E2" i="3"/>
  <c r="A2" i="3"/>
  <c r="G2" i="3"/>
  <c r="R2" i="3"/>
  <c r="Q2" i="3"/>
  <c r="P2" i="3"/>
  <c r="O2" i="3"/>
  <c r="L2" i="3"/>
  <c r="K2" i="3"/>
  <c r="J2" i="3"/>
  <c r="I2" i="3"/>
  <c r="H2" i="3"/>
  <c r="F2" i="3"/>
  <c r="D2" i="3"/>
  <c r="B2" i="3"/>
  <c r="D89" i="1"/>
  <c r="F73" i="1"/>
  <c r="F72" i="1"/>
  <c r="G66" i="1"/>
  <c r="D87" i="1" l="1"/>
  <c r="D88" i="1" s="1"/>
  <c r="D90" i="1" s="1"/>
  <c r="G61" i="1" s="1"/>
</calcChain>
</file>

<file path=xl/sharedStrings.xml><?xml version="1.0" encoding="utf-8"?>
<sst xmlns="http://schemas.openxmlformats.org/spreadsheetml/2006/main" count="191" uniqueCount="169">
  <si>
    <t>Sail number :</t>
  </si>
  <si>
    <t>Enter letters &amp; numbers without any spaces</t>
  </si>
  <si>
    <t>If yes, last Cert No :</t>
  </si>
  <si>
    <t>Age Date :</t>
  </si>
  <si>
    <t>Surname / Family name (s)</t>
  </si>
  <si>
    <t>First / given name(s)</t>
  </si>
  <si>
    <t>User/charterer name if different</t>
  </si>
  <si>
    <t>Address for correspondence 1</t>
  </si>
  <si>
    <t>Address 2</t>
  </si>
  <si>
    <t>Address 3</t>
  </si>
  <si>
    <t>TOWN</t>
  </si>
  <si>
    <t>Post / zip code</t>
  </si>
  <si>
    <t>Telephone</t>
  </si>
  <si>
    <t>Country if outside UK</t>
  </si>
  <si>
    <t>Mobile</t>
  </si>
  <si>
    <t>Fax</t>
  </si>
  <si>
    <t>DECLARATION</t>
  </si>
  <si>
    <t>Date :</t>
  </si>
  <si>
    <t>Start date</t>
  </si>
  <si>
    <t>Issue no.</t>
  </si>
  <si>
    <t>Card type</t>
  </si>
  <si>
    <t>Card number</t>
  </si>
  <si>
    <t>Expiry</t>
  </si>
  <si>
    <t>Month</t>
  </si>
  <si>
    <t>Year</t>
  </si>
  <si>
    <t>Required for all cards</t>
  </si>
  <si>
    <t xml:space="preserve">If applicable: </t>
  </si>
  <si>
    <t>Total if VAT applies*</t>
  </si>
  <si>
    <t>*Is the boat owned by a business, or payment made on a business account?</t>
  </si>
  <si>
    <t>Security number (last 3 digits on reverse of card)</t>
  </si>
  <si>
    <t>Card holder name and address if different to owner details.</t>
  </si>
  <si>
    <t>If yes, VAT will be added to quoted fees until further notice</t>
  </si>
  <si>
    <t>&lt;select from list&gt;</t>
  </si>
  <si>
    <t>Visa</t>
  </si>
  <si>
    <t>MasterCard</t>
  </si>
  <si>
    <t>Maestro</t>
  </si>
  <si>
    <t>Yes</t>
  </si>
  <si>
    <t>No</t>
  </si>
  <si>
    <t>`</t>
  </si>
  <si>
    <t>VAT</t>
  </si>
  <si>
    <t>EPF</t>
  </si>
  <si>
    <t>per metre</t>
  </si>
  <si>
    <t>LH 18.00m and over</t>
  </si>
  <si>
    <t>FEE CALCULATION:</t>
  </si>
  <si>
    <t>DO NOT EDIT</t>
  </si>
  <si>
    <t>LH</t>
  </si>
  <si>
    <t>inputs from form above</t>
  </si>
  <si>
    <t>Fee per metre</t>
  </si>
  <si>
    <t>Fee</t>
  </si>
  <si>
    <t>Expedited</t>
  </si>
  <si>
    <t>Total</t>
  </si>
  <si>
    <t>metres</t>
  </si>
  <si>
    <t>Fee calculation</t>
  </si>
  <si>
    <t>Expedited processing guaranteed 5 working days required (fee will be doubled)</t>
  </si>
  <si>
    <t>Length of Hull (m)</t>
  </si>
  <si>
    <t>The following designs are eligible as IRC One Designs</t>
  </si>
  <si>
    <t>Please do not use this form for any other designs</t>
  </si>
  <si>
    <t>Boat name :</t>
  </si>
  <si>
    <t xml:space="preserve">The full IRC application form must be used if the boat does not comply with the class rules. </t>
  </si>
  <si>
    <t>I declare that the above yacht complies entirely with the current One Design Class Rules for this design and holds a valid class certificate. I confirm that the information supplied above is correct to the best of my knowledge. I confirm I have read the IRC Class Rules and agree to comply with them in full.</t>
  </si>
  <si>
    <t>VAT if applicable</t>
  </si>
  <si>
    <t>Visa Debit</t>
  </si>
  <si>
    <t>Design</t>
  </si>
  <si>
    <t>E-mail</t>
  </si>
  <si>
    <t>NB</t>
  </si>
  <si>
    <t>SN</t>
  </si>
  <si>
    <t>DN</t>
  </si>
  <si>
    <t>NM</t>
  </si>
  <si>
    <t>GName</t>
  </si>
  <si>
    <t>UserCharterer</t>
  </si>
  <si>
    <t>A1</t>
  </si>
  <si>
    <t>A2</t>
  </si>
  <si>
    <t>A3</t>
  </si>
  <si>
    <t>TW</t>
  </si>
  <si>
    <t>PC</t>
  </si>
  <si>
    <t>CTRY</t>
  </si>
  <si>
    <t>RORC No.</t>
  </si>
  <si>
    <t>UNCL Member</t>
  </si>
  <si>
    <t>RORCNumber</t>
  </si>
  <si>
    <t>RO</t>
  </si>
  <si>
    <t>Email</t>
  </si>
  <si>
    <t>PH</t>
  </si>
  <si>
    <t>Data Protection</t>
  </si>
  <si>
    <t>NK</t>
  </si>
  <si>
    <t>D29</t>
  </si>
  <si>
    <t>H29</t>
  </si>
  <si>
    <t>G22</t>
  </si>
  <si>
    <t>G23</t>
  </si>
  <si>
    <t>G24</t>
  </si>
  <si>
    <t>H61</t>
  </si>
  <si>
    <t>Data protection</t>
  </si>
  <si>
    <t>Cert by post</t>
  </si>
  <si>
    <t>If this boat is owned by a Company, please put this in the Surname/Family name box</t>
  </si>
  <si>
    <t xml:space="preserve">RORC membership number if applicable    </t>
  </si>
  <si>
    <t>UNCL member</t>
  </si>
  <si>
    <t>Yachts must comply with their class rules when racing. IRC Rules 13.7 &amp; 22.4.1 apply.</t>
  </si>
  <si>
    <t>Name as Signature :</t>
  </si>
  <si>
    <t>American Express</t>
  </si>
  <si>
    <t>Yearbook No</t>
  </si>
  <si>
    <t>Yearbook Yes</t>
  </si>
  <si>
    <t>Contessa 32 OD</t>
  </si>
  <si>
    <t>Farr 40OD (masthead spinnaker)</t>
  </si>
  <si>
    <t>Hunter 707 OD</t>
  </si>
  <si>
    <t>Impala 28 OOD Inboard</t>
  </si>
  <si>
    <t>Impala 28 OOD Outboard</t>
  </si>
  <si>
    <t>J 22 OD</t>
  </si>
  <si>
    <t>J 24 OD</t>
  </si>
  <si>
    <t>J 80 OD</t>
  </si>
  <si>
    <t>Melges 24 OD</t>
  </si>
  <si>
    <t>Melges 32 OD</t>
  </si>
  <si>
    <t>RS Elite OD</t>
  </si>
  <si>
    <t>Sonar OD</t>
  </si>
  <si>
    <t>Sonata OD</t>
  </si>
  <si>
    <t>Swan 45 OD</t>
  </si>
  <si>
    <t>Sydney 32 OD</t>
  </si>
  <si>
    <r>
      <t xml:space="preserve">Design Class </t>
    </r>
    <r>
      <rPr>
        <sz val="10"/>
        <rFont val="Arial"/>
        <family val="2"/>
      </rPr>
      <t>(use up/down arrows to scroll if necessary)</t>
    </r>
  </si>
  <si>
    <t>Do NOT change hidden rows below!</t>
  </si>
  <si>
    <t>Farr 36M (ex Mumm 36)</t>
  </si>
  <si>
    <t>Farr 30 IOD (ex Mumm 30)</t>
  </si>
  <si>
    <t>DETAILS OF BOAT AND OWNER</t>
  </si>
  <si>
    <t>The year your boat was launched. We will need this if you later decide to rate 'out of class'.</t>
  </si>
  <si>
    <t>OD</t>
  </si>
  <si>
    <t>PAYMENT</t>
  </si>
  <si>
    <t>J 70 OD</t>
  </si>
  <si>
    <t>Selected</t>
  </si>
  <si>
    <t>Viper 640 OD</t>
  </si>
  <si>
    <t>VX One</t>
  </si>
  <si>
    <t>Volvo Ocean 65 OD</t>
  </si>
  <si>
    <t>and put an X in this box:</t>
  </si>
  <si>
    <t>Boat previously rated under IRC ?</t>
  </si>
  <si>
    <t>LH up to 11.99m</t>
  </si>
  <si>
    <t>LH 12.00-17.99m</t>
  </si>
  <si>
    <r>
      <t xml:space="preserve">Length of Hull </t>
    </r>
    <r>
      <rPr>
        <i/>
        <sz val="10"/>
        <rFont val="Arial"/>
        <family val="2"/>
      </rPr>
      <t>(auto from Design selection)</t>
    </r>
  </si>
  <si>
    <t>Phone if you do not wish to include payment details on form.</t>
  </si>
  <si>
    <t>ex VAT</t>
  </si>
  <si>
    <t>Boat name</t>
  </si>
  <si>
    <t>Sail number</t>
  </si>
  <si>
    <t>Data Protection:</t>
  </si>
  <si>
    <r>
      <t xml:space="preserve">However, from time to time we or our IRC Member Offers Partners would also like to contact you by email with newsletters and information on IRC member offers, discounts, events and other communication from Seahorse Rating Limited and our Member Offer Partners. </t>
    </r>
    <r>
      <rPr>
        <b/>
        <sz val="8"/>
        <color indexed="62"/>
        <rFont val="Arial"/>
        <family val="2"/>
      </rPr>
      <t xml:space="preserve"> If you consent and agree to receive these email communications please tick the box below.</t>
    </r>
  </si>
  <si>
    <t>Fee £</t>
  </si>
  <si>
    <t>0=not ticked</t>
  </si>
  <si>
    <t>1=ticked</t>
  </si>
  <si>
    <t>Only use this form for recognised One Designs (see Design Class list)</t>
  </si>
  <si>
    <t>ClubSwan 42</t>
  </si>
  <si>
    <t>ClubSwan 50</t>
  </si>
  <si>
    <t xml:space="preserve">Seahorse Rating Limited* takes your privacy seriously and will only use your personal information to administer your account and to provide the products and services you have requested from us. This includes providing your details to your IRC Rule Authority to send you reminders to revalidate your certificate, and mail you an IRC Yearbook when applicable.  We will also give your name, certificate number and offer validation code to our IRC Member Offers Partners* solely for the purposes of activating and validating your offers. We will not sell or exchange your personal information.
</t>
  </si>
  <si>
    <t>(Cork) 1720 Sportsboat</t>
  </si>
  <si>
    <t>ENDDATA</t>
  </si>
  <si>
    <t>Figaro II OD</t>
  </si>
  <si>
    <t>Event name &amp; rating deadline</t>
  </si>
  <si>
    <t>If your certificate is required for a specific event or rating deadline, please give the event name and date in the box above. If the deadline is within 2 weeks of application, there is no guarantee of certificate issue in time unless Expedited processing is requested.</t>
  </si>
  <si>
    <t>Beneteau Platu 25 (Thailand)</t>
  </si>
  <si>
    <t>Beneteau Platu 25 OD</t>
  </si>
  <si>
    <t>Sydney 38 OD</t>
  </si>
  <si>
    <t>UPPER in formula means Upper Case</t>
  </si>
  <si>
    <t xml:space="preserve"> *Seahorse Rating Ltd trades as the RORC Rating Office. IRC Member Offer Partners are:  
Seahorse Magazine and SeaSure.</t>
  </si>
  <si>
    <t>IRC certificates expire 31st December (31st May of following year for June-May validity certificates)</t>
  </si>
  <si>
    <t>In what sailing area do you mainly race?</t>
  </si>
  <si>
    <t>Country</t>
  </si>
  <si>
    <t>E-mail address</t>
  </si>
  <si>
    <t>Formula One OD</t>
  </si>
  <si>
    <t>HPE 30 OD 2.00</t>
  </si>
  <si>
    <t>SB20 OD</t>
  </si>
  <si>
    <t>Sigma 33 OD</t>
  </si>
  <si>
    <t>Sigma 38 OD</t>
  </si>
  <si>
    <t>Sun Fast 30 OD</t>
  </si>
  <si>
    <t>Etchells 22 OD</t>
  </si>
  <si>
    <t>v. 251125</t>
  </si>
  <si>
    <t>IRC 2026 One Design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</si>
</sst>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yy"/>
    <numFmt numFmtId="165" formatCode="&quot;£&quot;#,##0.00"/>
  </numFmts>
  <fonts count="37" x14ac:knownFonts="1">
    <font>
      <sz val="10"/>
      <name val="Arial"/>
    </font>
    <font>
      <sz val="10"/>
      <name val="Arial"/>
      <family val="2"/>
    </font>
    <font>
      <sz val="9"/>
      <name val="Arial"/>
      <family val="2"/>
    </font>
    <font>
      <b/>
      <sz val="9"/>
      <name val="Arial"/>
      <family val="2"/>
    </font>
    <font>
      <b/>
      <sz val="10"/>
      <name val="Arial"/>
      <family val="2"/>
    </font>
    <font>
      <b/>
      <sz val="10"/>
      <color indexed="12"/>
      <name val="Arial"/>
      <family val="2"/>
    </font>
    <font>
      <sz val="10"/>
      <name val="Arial"/>
      <family val="2"/>
    </font>
    <font>
      <sz val="9"/>
      <name val="Arial"/>
      <family val="2"/>
    </font>
    <font>
      <b/>
      <sz val="16"/>
      <name val="Arial"/>
      <family val="2"/>
    </font>
    <font>
      <b/>
      <sz val="11"/>
      <name val="Arial"/>
      <family val="2"/>
    </font>
    <font>
      <b/>
      <sz val="10"/>
      <color indexed="10"/>
      <name val="Arial"/>
      <family val="2"/>
    </font>
    <font>
      <b/>
      <sz val="10"/>
      <color indexed="8"/>
      <name val="Arial"/>
      <family val="2"/>
    </font>
    <font>
      <i/>
      <sz val="10"/>
      <name val="Arial"/>
      <family val="2"/>
    </font>
    <font>
      <sz val="10"/>
      <color indexed="8"/>
      <name val="Arial"/>
      <family val="2"/>
    </font>
    <font>
      <i/>
      <sz val="9"/>
      <name val="Arial"/>
      <family val="2"/>
    </font>
    <font>
      <u/>
      <sz val="10"/>
      <color indexed="12"/>
      <name val="Arial"/>
      <family val="2"/>
    </font>
    <font>
      <sz val="8"/>
      <name val="Arial"/>
      <family val="2"/>
    </font>
    <font>
      <sz val="8"/>
      <name val="Arial"/>
      <family val="2"/>
    </font>
    <font>
      <sz val="11"/>
      <name val="Arial"/>
      <family val="2"/>
    </font>
    <font>
      <b/>
      <sz val="9"/>
      <color indexed="9"/>
      <name val="Arial"/>
      <family val="2"/>
    </font>
    <font>
      <sz val="8"/>
      <color indexed="62"/>
      <name val="Arial"/>
      <family val="2"/>
    </font>
    <font>
      <b/>
      <sz val="8"/>
      <color indexed="62"/>
      <name val="Arial"/>
      <family val="2"/>
    </font>
    <font>
      <b/>
      <sz val="9"/>
      <color indexed="12"/>
      <name val="Arial"/>
      <family val="2"/>
    </font>
    <font>
      <b/>
      <sz val="16"/>
      <color indexed="62"/>
      <name val="Arial"/>
      <family val="2"/>
    </font>
    <font>
      <b/>
      <sz val="10"/>
      <color indexed="62"/>
      <name val="Arial"/>
      <family val="2"/>
    </font>
    <font>
      <sz val="8"/>
      <color indexed="8"/>
      <name val="Arial"/>
      <family val="2"/>
    </font>
    <font>
      <sz val="10"/>
      <name val="Arial"/>
      <family val="2"/>
    </font>
    <font>
      <sz val="10"/>
      <color indexed="62"/>
      <name val="Arial"/>
      <family val="2"/>
    </font>
    <font>
      <sz val="10"/>
      <color indexed="41"/>
      <name val="Arial"/>
      <family val="2"/>
    </font>
    <font>
      <b/>
      <sz val="48"/>
      <name val="Arial"/>
      <family val="2"/>
    </font>
    <font>
      <b/>
      <sz val="11"/>
      <color theme="0"/>
      <name val="Arial"/>
      <family val="2"/>
    </font>
    <font>
      <b/>
      <sz val="11"/>
      <color theme="0" tint="-4.9989318521683403E-2"/>
      <name val="Arial"/>
      <family val="2"/>
    </font>
    <font>
      <b/>
      <sz val="48"/>
      <color theme="0" tint="-4.9989318521683403E-2"/>
      <name val="Arial"/>
      <family val="2"/>
    </font>
    <font>
      <b/>
      <sz val="20"/>
      <color theme="0" tint="-4.9989318521683403E-2"/>
      <name val="Arial"/>
      <family val="2"/>
    </font>
    <font>
      <sz val="8"/>
      <color rgb="FF000000"/>
      <name val="Tahoma"/>
      <family val="2"/>
    </font>
    <font>
      <sz val="10"/>
      <color rgb="FFFF0000"/>
      <name val="Arial"/>
      <family val="2"/>
    </font>
    <font>
      <sz val="9"/>
      <color rgb="FFFF0000"/>
      <name val="Arial"/>
      <family val="2"/>
    </font>
  </fonts>
  <fills count="6">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rgb="FF002060"/>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276">
    <xf numFmtId="0" fontId="0" fillId="0" borderId="0" xfId="0"/>
    <xf numFmtId="0" fontId="18" fillId="0" borderId="0" xfId="0" applyFont="1"/>
    <xf numFmtId="49" fontId="23" fillId="0" borderId="0" xfId="0" applyNumberFormat="1" applyFont="1" applyAlignment="1">
      <alignment horizontal="center" vertical="center"/>
    </xf>
    <xf numFmtId="49" fontId="23" fillId="0" borderId="0" xfId="0" applyNumberFormat="1" applyFont="1" applyAlignment="1">
      <alignment vertical="center"/>
    </xf>
    <xf numFmtId="2" fontId="2" fillId="0" borderId="0" xfId="0" applyNumberFormat="1" applyFont="1" applyAlignment="1">
      <alignment horizontal="right"/>
    </xf>
    <xf numFmtId="0" fontId="2" fillId="0" borderId="0" xfId="0" applyFont="1"/>
    <xf numFmtId="2" fontId="18" fillId="0" borderId="0" xfId="0" applyNumberFormat="1" applyFont="1" applyAlignment="1">
      <alignment horizontal="right"/>
    </xf>
    <xf numFmtId="0" fontId="4" fillId="0" borderId="0" xfId="0" applyFont="1"/>
    <xf numFmtId="0" fontId="10" fillId="0" borderId="0" xfId="0" applyFont="1"/>
    <xf numFmtId="49" fontId="24" fillId="0" borderId="0" xfId="0" applyNumberFormat="1" applyFont="1" applyAlignment="1">
      <alignment vertical="center"/>
    </xf>
    <xf numFmtId="2" fontId="24" fillId="0" borderId="0" xfId="0" applyNumberFormat="1" applyFont="1" applyAlignment="1">
      <alignment horizontal="left" vertical="center"/>
    </xf>
    <xf numFmtId="49" fontId="24" fillId="0" borderId="0" xfId="0" applyNumberFormat="1" applyFont="1" applyAlignment="1">
      <alignment horizontal="center" vertical="center"/>
    </xf>
    <xf numFmtId="0" fontId="25" fillId="0" borderId="0" xfId="0" applyFont="1" applyAlignment="1">
      <alignment horizontal="left" vertical="center" wrapText="1"/>
    </xf>
    <xf numFmtId="0" fontId="2"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left" vertical="center" wrapText="1"/>
    </xf>
    <xf numFmtId="0" fontId="14" fillId="0" borderId="0" xfId="0" applyFont="1" applyAlignment="1">
      <alignment horizontal="left"/>
    </xf>
    <xf numFmtId="0" fontId="0" fillId="0" borderId="0" xfId="0" applyAlignment="1">
      <alignment horizontal="left"/>
    </xf>
    <xf numFmtId="0" fontId="2" fillId="0" borderId="0" xfId="0" applyFont="1" applyAlignment="1">
      <alignment horizontal="left" vertical="top" wrapText="1"/>
    </xf>
    <xf numFmtId="49" fontId="7" fillId="0" borderId="0" xfId="0" applyNumberFormat="1" applyFont="1" applyAlignment="1">
      <alignment horizontal="left"/>
    </xf>
    <xf numFmtId="0" fontId="0" fillId="0" borderId="0" xfId="0" applyAlignment="1">
      <alignment vertical="center"/>
    </xf>
    <xf numFmtId="0" fontId="4" fillId="0" borderId="0" xfId="0" applyFont="1" applyAlignment="1">
      <alignment vertical="center"/>
    </xf>
    <xf numFmtId="2" fontId="5" fillId="0" borderId="1" xfId="0" applyNumberFormat="1" applyFont="1" applyBorder="1" applyAlignment="1">
      <alignment horizontal="center" vertical="center"/>
    </xf>
    <xf numFmtId="165" fontId="22" fillId="0" borderId="0" xfId="0" applyNumberFormat="1" applyFont="1" applyAlignment="1">
      <alignment horizontal="left" vertical="center" wrapText="1"/>
    </xf>
    <xf numFmtId="0" fontId="0" fillId="0" borderId="2" xfId="0" applyBorder="1" applyAlignment="1">
      <alignment vertical="center"/>
    </xf>
    <xf numFmtId="0" fontId="4" fillId="0" borderId="2" xfId="0" applyFont="1" applyBorder="1" applyAlignment="1">
      <alignment vertical="center"/>
    </xf>
    <xf numFmtId="0" fontId="0" fillId="0" borderId="3" xfId="0" applyBorder="1" applyAlignment="1">
      <alignment vertical="center"/>
    </xf>
    <xf numFmtId="2" fontId="0" fillId="0" borderId="0" xfId="0" applyNumberFormat="1" applyAlignment="1">
      <alignment vertical="center"/>
    </xf>
    <xf numFmtId="0" fontId="0" fillId="0" borderId="4" xfId="0" applyBorder="1" applyAlignment="1">
      <alignment vertical="center"/>
    </xf>
    <xf numFmtId="0" fontId="4" fillId="0" borderId="5" xfId="0" applyFont="1" applyBorder="1" applyAlignment="1">
      <alignment vertical="center"/>
    </xf>
    <xf numFmtId="2" fontId="4" fillId="0" borderId="5" xfId="0" applyNumberFormat="1" applyFont="1" applyBorder="1" applyAlignment="1">
      <alignment vertical="center"/>
    </xf>
    <xf numFmtId="0" fontId="0" fillId="0" borderId="5" xfId="0" applyBorder="1" applyAlignment="1">
      <alignment vertical="center"/>
    </xf>
    <xf numFmtId="0" fontId="0" fillId="0" borderId="6" xfId="0" applyBorder="1" applyAlignment="1">
      <alignment vertical="center"/>
    </xf>
    <xf numFmtId="1" fontId="0" fillId="0" borderId="0" xfId="0" applyNumberFormat="1" applyAlignment="1" applyProtection="1">
      <alignment vertical="center"/>
      <protection locked="0"/>
    </xf>
    <xf numFmtId="49" fontId="1" fillId="0" borderId="0" xfId="0" applyNumberFormat="1" applyFont="1"/>
    <xf numFmtId="0" fontId="1" fillId="0" borderId="0" xfId="0" applyFont="1" applyAlignment="1">
      <alignment horizontal="left"/>
    </xf>
    <xf numFmtId="49" fontId="1" fillId="0" borderId="0" xfId="0" applyNumberFormat="1" applyFont="1" applyAlignment="1">
      <alignment horizontal="left"/>
    </xf>
    <xf numFmtId="49" fontId="26" fillId="0" borderId="0" xfId="0" applyNumberFormat="1" applyFont="1" applyAlignment="1">
      <alignment horizontal="left"/>
    </xf>
    <xf numFmtId="49" fontId="26" fillId="0" borderId="0" xfId="0" applyNumberFormat="1" applyFont="1"/>
    <xf numFmtId="0" fontId="0" fillId="0" borderId="0" xfId="0" applyAlignment="1" applyProtection="1">
      <alignment vertical="center"/>
      <protection locked="0"/>
    </xf>
    <xf numFmtId="0" fontId="23" fillId="0" borderId="0" xfId="0" applyFont="1" applyAlignment="1">
      <alignment vertical="center"/>
    </xf>
    <xf numFmtId="49" fontId="27" fillId="0" borderId="0" xfId="0" applyNumberFormat="1" applyFont="1" applyAlignment="1">
      <alignment vertical="center"/>
    </xf>
    <xf numFmtId="0" fontId="5" fillId="0" borderId="0" xfId="0" applyFont="1" applyAlignment="1">
      <alignment vertical="center"/>
    </xf>
    <xf numFmtId="49" fontId="4" fillId="0" borderId="7" xfId="0" applyNumberFormat="1" applyFont="1" applyBorder="1" applyAlignment="1" applyProtection="1">
      <alignment vertical="center"/>
      <protection locked="0"/>
    </xf>
    <xf numFmtId="2" fontId="4" fillId="2" borderId="1" xfId="0" applyNumberFormat="1" applyFont="1" applyFill="1" applyBorder="1" applyAlignment="1" applyProtection="1">
      <alignment horizontal="left" vertical="center" wrapText="1"/>
      <protection locked="0"/>
    </xf>
    <xf numFmtId="49" fontId="2" fillId="2" borderId="1" xfId="0" applyNumberFormat="1" applyFont="1" applyFill="1" applyBorder="1" applyAlignment="1" applyProtection="1">
      <alignment vertical="center"/>
      <protection locked="0"/>
    </xf>
    <xf numFmtId="0" fontId="3" fillId="2" borderId="1" xfId="0" applyFont="1" applyFill="1" applyBorder="1" applyAlignment="1" applyProtection="1">
      <alignment horizontal="center" vertical="center"/>
      <protection locked="0"/>
    </xf>
    <xf numFmtId="4" fontId="3" fillId="2" borderId="1" xfId="0" applyNumberFormat="1" applyFont="1" applyFill="1" applyBorder="1" applyAlignment="1">
      <alignment horizontal="right" vertical="center"/>
    </xf>
    <xf numFmtId="0" fontId="10" fillId="0" borderId="0" xfId="0" applyFont="1" applyAlignment="1">
      <alignment vertical="center"/>
    </xf>
    <xf numFmtId="49" fontId="8" fillId="0" borderId="8"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4" xfId="0" applyNumberFormat="1" applyFont="1" applyBorder="1" applyAlignment="1">
      <alignment horizontal="center" vertical="center"/>
    </xf>
    <xf numFmtId="0" fontId="18" fillId="0" borderId="0" xfId="0" applyFont="1" applyProtection="1">
      <protection locked="0"/>
    </xf>
    <xf numFmtId="0" fontId="29" fillId="0" borderId="0" xfId="0" applyFont="1" applyAlignment="1">
      <alignment vertical="center"/>
    </xf>
    <xf numFmtId="0" fontId="0" fillId="0" borderId="8" xfId="0" applyBorder="1" applyAlignment="1">
      <alignment vertical="center"/>
    </xf>
    <xf numFmtId="0" fontId="4" fillId="3" borderId="9" xfId="0" applyFont="1" applyFill="1" applyBorder="1" applyAlignment="1">
      <alignment horizontal="right" vertical="center"/>
    </xf>
    <xf numFmtId="0" fontId="6" fillId="3" borderId="8" xfId="0" applyFont="1" applyFill="1" applyBorder="1" applyAlignment="1">
      <alignment horizontal="right" vertical="center"/>
    </xf>
    <xf numFmtId="0" fontId="6" fillId="3" borderId="9" xfId="0" applyFont="1" applyFill="1" applyBorder="1" applyAlignment="1">
      <alignment horizontal="right" vertical="center"/>
    </xf>
    <xf numFmtId="0" fontId="28" fillId="3" borderId="0" xfId="0" applyFont="1" applyFill="1" applyAlignment="1" applyProtection="1">
      <alignment horizontal="left" vertical="center"/>
      <protection locked="0"/>
    </xf>
    <xf numFmtId="0" fontId="2" fillId="3" borderId="9" xfId="0" applyFont="1" applyFill="1" applyBorder="1" applyAlignment="1">
      <alignment horizontal="right" vertical="center"/>
    </xf>
    <xf numFmtId="0" fontId="14" fillId="3" borderId="8" xfId="0" applyFont="1" applyFill="1" applyBorder="1" applyAlignment="1">
      <alignment horizontal="right" vertical="center"/>
    </xf>
    <xf numFmtId="0" fontId="2" fillId="3" borderId="8" xfId="0" applyFont="1" applyFill="1" applyBorder="1" applyAlignment="1">
      <alignment horizontal="right" vertical="center"/>
    </xf>
    <xf numFmtId="49" fontId="7" fillId="3" borderId="0" xfId="0" applyNumberFormat="1" applyFont="1" applyFill="1" applyAlignment="1">
      <alignment horizontal="right" vertical="center"/>
    </xf>
    <xf numFmtId="0" fontId="2" fillId="3" borderId="0" xfId="0" applyFont="1" applyFill="1" applyAlignment="1">
      <alignment horizontal="right" vertical="center"/>
    </xf>
    <xf numFmtId="49" fontId="15" fillId="3" borderId="5" xfId="1" applyNumberFormat="1" applyFill="1" applyBorder="1" applyAlignment="1" applyProtection="1">
      <alignment vertical="center"/>
      <protection locked="0"/>
    </xf>
    <xf numFmtId="49" fontId="15" fillId="3" borderId="6" xfId="1" applyNumberFormat="1" applyFill="1" applyBorder="1" applyAlignment="1" applyProtection="1">
      <alignment vertical="center"/>
      <protection locked="0"/>
    </xf>
    <xf numFmtId="0" fontId="2" fillId="3" borderId="0" xfId="0" applyFont="1" applyFill="1" applyAlignment="1">
      <alignment vertical="center"/>
    </xf>
    <xf numFmtId="0" fontId="6" fillId="3" borderId="4" xfId="0" applyFont="1" applyFill="1" applyBorder="1" applyAlignment="1" applyProtection="1">
      <alignment horizontal="left" vertical="center"/>
      <protection locked="0"/>
    </xf>
    <xf numFmtId="0" fontId="4" fillId="3" borderId="0" xfId="0" applyFont="1" applyFill="1" applyAlignment="1" applyProtection="1">
      <alignment vertical="center"/>
      <protection locked="0"/>
    </xf>
    <xf numFmtId="0" fontId="6" fillId="3" borderId="0" xfId="0" applyFont="1" applyFill="1" applyAlignment="1">
      <alignment horizontal="right" vertical="center"/>
    </xf>
    <xf numFmtId="0" fontId="13" fillId="3" borderId="0" xfId="0" applyFont="1" applyFill="1" applyAlignment="1" applyProtection="1">
      <alignment horizontal="left" vertical="center"/>
      <protection locked="0"/>
    </xf>
    <xf numFmtId="0" fontId="11" fillId="3" borderId="8" xfId="0" applyFont="1" applyFill="1" applyBorder="1" applyAlignment="1">
      <alignment horizontal="center" vertical="center"/>
    </xf>
    <xf numFmtId="0" fontId="11" fillId="3" borderId="0" xfId="0" applyFont="1" applyFill="1" applyAlignment="1">
      <alignment horizontal="center" vertical="center"/>
    </xf>
    <xf numFmtId="0" fontId="11" fillId="3" borderId="4"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0" xfId="0" applyFont="1" applyFill="1" applyAlignment="1">
      <alignment horizontal="center" vertical="center"/>
    </xf>
    <xf numFmtId="0" fontId="4" fillId="3" borderId="0" xfId="0" applyFont="1" applyFill="1" applyAlignment="1">
      <alignment horizontal="left" vertical="center" wrapText="1"/>
    </xf>
    <xf numFmtId="0" fontId="0" fillId="3" borderId="0" xfId="0" applyFill="1" applyAlignment="1">
      <alignment vertical="center"/>
    </xf>
    <xf numFmtId="0" fontId="0" fillId="3" borderId="4" xfId="0" applyFill="1" applyBorder="1" applyAlignment="1">
      <alignment vertical="center"/>
    </xf>
    <xf numFmtId="49" fontId="3" fillId="3" borderId="0" xfId="0" applyNumberFormat="1" applyFont="1" applyFill="1" applyAlignment="1">
      <alignment vertical="center"/>
    </xf>
    <xf numFmtId="0" fontId="2" fillId="3" borderId="3" xfId="0" applyFont="1" applyFill="1" applyBorder="1" applyAlignment="1">
      <alignment horizontal="right" vertical="center"/>
    </xf>
    <xf numFmtId="0" fontId="2" fillId="3" borderId="2" xfId="0" applyFont="1" applyFill="1" applyBorder="1" applyAlignment="1">
      <alignment horizontal="right" vertical="center"/>
    </xf>
    <xf numFmtId="164" fontId="2" fillId="3" borderId="0" xfId="0" applyNumberFormat="1" applyFont="1" applyFill="1" applyAlignment="1">
      <alignment horizontal="left" vertical="center"/>
    </xf>
    <xf numFmtId="164" fontId="14" fillId="3" borderId="4" xfId="0" applyNumberFormat="1" applyFont="1" applyFill="1" applyBorder="1" applyAlignment="1">
      <alignment horizontal="left" vertical="center"/>
    </xf>
    <xf numFmtId="164" fontId="14" fillId="3" borderId="4" xfId="0" applyNumberFormat="1" applyFont="1" applyFill="1" applyBorder="1" applyAlignment="1">
      <alignment vertical="center"/>
    </xf>
    <xf numFmtId="0" fontId="2" fillId="3" borderId="0" xfId="0" applyFont="1" applyFill="1" applyAlignment="1" applyProtection="1">
      <alignment vertical="center"/>
      <protection locked="0"/>
    </xf>
    <xf numFmtId="0" fontId="2" fillId="3" borderId="6" xfId="0" applyFont="1" applyFill="1" applyBorder="1" applyAlignment="1">
      <alignment vertical="center"/>
    </xf>
    <xf numFmtId="0" fontId="2" fillId="3" borderId="8" xfId="0" applyFont="1" applyFill="1" applyBorder="1" applyAlignment="1">
      <alignment vertical="center"/>
    </xf>
    <xf numFmtId="0" fontId="2" fillId="3" borderId="8" xfId="0" applyFont="1" applyFill="1" applyBorder="1" applyAlignment="1" applyProtection="1">
      <alignment vertical="center"/>
      <protection locked="0"/>
    </xf>
    <xf numFmtId="0" fontId="3" fillId="3" borderId="0" xfId="0" applyFont="1" applyFill="1" applyAlignment="1" applyProtection="1">
      <alignment vertical="center"/>
      <protection locked="0"/>
    </xf>
    <xf numFmtId="0" fontId="2" fillId="3" borderId="4" xfId="0" applyFont="1" applyFill="1" applyBorder="1" applyAlignment="1">
      <alignment vertical="center"/>
    </xf>
    <xf numFmtId="4" fontId="2" fillId="3" borderId="0" xfId="0" applyNumberFormat="1" applyFont="1" applyFill="1" applyAlignment="1">
      <alignment horizontal="right" vertical="center"/>
    </xf>
    <xf numFmtId="0" fontId="21" fillId="3" borderId="0" xfId="0" applyFont="1" applyFill="1" applyAlignment="1">
      <alignment vertical="center"/>
    </xf>
    <xf numFmtId="0" fontId="0" fillId="0" borderId="8" xfId="0" applyBorder="1" applyAlignment="1">
      <alignment vertical="center" wrapText="1"/>
    </xf>
    <xf numFmtId="0" fontId="0" fillId="0" borderId="0" xfId="0" applyAlignment="1">
      <alignment vertical="center" wrapText="1"/>
    </xf>
    <xf numFmtId="0" fontId="0" fillId="4" borderId="12" xfId="0" applyFill="1" applyBorder="1" applyAlignment="1">
      <alignment vertical="center"/>
    </xf>
    <xf numFmtId="0" fontId="0" fillId="4" borderId="9" xfId="0" applyFill="1" applyBorder="1" applyAlignment="1">
      <alignment vertical="center"/>
    </xf>
    <xf numFmtId="0" fontId="0" fillId="4" borderId="8" xfId="0" applyFill="1" applyBorder="1" applyAlignment="1">
      <alignment vertical="center"/>
    </xf>
    <xf numFmtId="0" fontId="25" fillId="4" borderId="8"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4" xfId="0" applyFont="1" applyFill="1" applyBorder="1" applyAlignment="1">
      <alignment horizontal="left" vertical="center" wrapText="1"/>
    </xf>
    <xf numFmtId="0" fontId="3" fillId="3" borderId="0" xfId="0" applyFont="1" applyFill="1" applyAlignment="1">
      <alignment horizontal="right" vertical="center"/>
    </xf>
    <xf numFmtId="0" fontId="2" fillId="0" borderId="8" xfId="0" applyFont="1" applyBorder="1" applyAlignment="1">
      <alignment horizontal="left" vertical="center" wrapText="1"/>
    </xf>
    <xf numFmtId="0" fontId="2" fillId="0" borderId="0" xfId="0" applyFont="1" applyAlignment="1">
      <alignment horizontal="left" vertical="center" wrapText="1"/>
    </xf>
    <xf numFmtId="4" fontId="3" fillId="3" borderId="13" xfId="0" applyNumberFormat="1" applyFont="1" applyFill="1" applyBorder="1" applyAlignment="1">
      <alignment horizontal="right" vertical="center"/>
    </xf>
    <xf numFmtId="0" fontId="2" fillId="3" borderId="14" xfId="0" applyFont="1" applyFill="1" applyBorder="1" applyAlignment="1">
      <alignment vertical="center"/>
    </xf>
    <xf numFmtId="0" fontId="0" fillId="3" borderId="15" xfId="0" applyFill="1" applyBorder="1" applyAlignment="1">
      <alignment vertical="center"/>
    </xf>
    <xf numFmtId="0" fontId="25" fillId="3" borderId="0" xfId="0" applyFont="1" applyFill="1" applyAlignment="1" applyProtection="1">
      <alignment horizontal="left" vertical="center" wrapText="1"/>
      <protection locked="0"/>
    </xf>
    <xf numFmtId="0" fontId="25" fillId="3" borderId="4" xfId="0" applyFont="1" applyFill="1" applyBorder="1" applyAlignment="1" applyProtection="1">
      <alignment horizontal="left" vertical="center" wrapText="1"/>
      <protection locked="0"/>
    </xf>
    <xf numFmtId="0" fontId="2" fillId="0" borderId="16" xfId="0" applyFont="1" applyBorder="1"/>
    <xf numFmtId="0" fontId="0" fillId="0" borderId="2" xfId="0" applyBorder="1"/>
    <xf numFmtId="0" fontId="0" fillId="0" borderId="3" xfId="0" applyBorder="1"/>
    <xf numFmtId="0" fontId="20" fillId="0" borderId="8" xfId="0" applyFont="1" applyBorder="1" applyAlignment="1">
      <alignment vertical="center" wrapText="1"/>
    </xf>
    <xf numFmtId="0" fontId="20" fillId="0" borderId="0" xfId="0" applyFont="1" applyAlignment="1">
      <alignment vertical="center" wrapText="1"/>
    </xf>
    <xf numFmtId="0" fontId="20" fillId="0" borderId="4" xfId="0" applyFont="1" applyBorder="1" applyAlignment="1">
      <alignment vertical="center" wrapText="1"/>
    </xf>
    <xf numFmtId="0" fontId="6" fillId="0" borderId="0" xfId="0" applyFont="1"/>
    <xf numFmtId="0" fontId="4" fillId="0" borderId="16" xfId="0" applyFont="1" applyBorder="1" applyAlignment="1">
      <alignment vertical="center"/>
    </xf>
    <xf numFmtId="0" fontId="4" fillId="0" borderId="8" xfId="0" applyFont="1" applyBorder="1" applyAlignment="1">
      <alignment vertical="center"/>
    </xf>
    <xf numFmtId="0" fontId="4" fillId="0" borderId="17" xfId="0" applyFont="1" applyBorder="1" applyAlignment="1">
      <alignment vertical="center"/>
    </xf>
    <xf numFmtId="0" fontId="1" fillId="0" borderId="0" xfId="0" applyFont="1" applyAlignment="1">
      <alignment vertical="center"/>
    </xf>
    <xf numFmtId="0" fontId="35" fillId="0" borderId="0" xfId="0" applyFont="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4" xfId="0" applyFont="1" applyBorder="1" applyAlignment="1">
      <alignment horizontal="center" vertical="center"/>
    </xf>
    <xf numFmtId="0" fontId="4" fillId="3" borderId="4" xfId="0" applyFont="1" applyFill="1" applyBorder="1" applyAlignment="1">
      <alignment horizontal="center" vertical="center"/>
    </xf>
    <xf numFmtId="0" fontId="2" fillId="3" borderId="17" xfId="0" applyFont="1" applyFill="1" applyBorder="1" applyAlignment="1">
      <alignment horizontal="center" vertical="center" wrapText="1"/>
    </xf>
    <xf numFmtId="0" fontId="36" fillId="0" borderId="0" xfId="0" applyFont="1"/>
    <xf numFmtId="0" fontId="1" fillId="0" borderId="0" xfId="0" applyFont="1"/>
    <xf numFmtId="0" fontId="2" fillId="3" borderId="2" xfId="0" applyFont="1" applyFill="1" applyBorder="1" applyAlignment="1">
      <alignment vertical="center"/>
    </xf>
    <xf numFmtId="49" fontId="13" fillId="3" borderId="3" xfId="1" applyNumberFormat="1" applyFont="1" applyFill="1" applyBorder="1" applyAlignment="1" applyProtection="1">
      <alignment horizontal="left" vertical="center"/>
      <protection locked="0"/>
    </xf>
    <xf numFmtId="0" fontId="2" fillId="3" borderId="5" xfId="0" applyFont="1" applyFill="1" applyBorder="1" applyAlignment="1">
      <alignment horizontal="right" vertical="center"/>
    </xf>
    <xf numFmtId="0" fontId="2" fillId="3" borderId="8" xfId="0" applyFont="1" applyFill="1" applyBorder="1" applyAlignment="1">
      <alignment horizontal="right" vertical="center" wrapText="1"/>
    </xf>
    <xf numFmtId="49" fontId="6" fillId="0" borderId="10" xfId="0" applyNumberFormat="1" applyFont="1" applyBorder="1" applyAlignment="1" applyProtection="1">
      <alignment vertical="center"/>
      <protection locked="0"/>
    </xf>
    <xf numFmtId="49" fontId="0" fillId="0" borderId="18" xfId="0" applyNumberFormat="1" applyBorder="1" applyAlignment="1" applyProtection="1">
      <alignment vertical="center"/>
      <protection locked="0"/>
    </xf>
    <xf numFmtId="49" fontId="0" fillId="0" borderId="11" xfId="0" applyNumberFormat="1" applyBorder="1" applyAlignment="1" applyProtection="1">
      <alignment vertical="center"/>
      <protection locked="0"/>
    </xf>
    <xf numFmtId="49" fontId="8" fillId="0" borderId="8"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4" xfId="0" applyNumberFormat="1" applyFont="1" applyBorder="1" applyAlignment="1">
      <alignment horizontal="center" vertical="center"/>
    </xf>
    <xf numFmtId="0" fontId="9" fillId="0" borderId="8" xfId="0" applyFont="1"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49" fontId="2" fillId="0" borderId="10" xfId="0" applyNumberFormat="1" applyFont="1" applyBorder="1" applyAlignment="1" applyProtection="1">
      <alignment vertical="center"/>
      <protection locked="0"/>
    </xf>
    <xf numFmtId="49" fontId="2" fillId="0" borderId="18" xfId="0" applyNumberFormat="1" applyFont="1" applyBorder="1" applyAlignment="1" applyProtection="1">
      <alignment vertical="center"/>
      <protection locked="0"/>
    </xf>
    <xf numFmtId="49" fontId="2" fillId="0" borderId="11" xfId="0" applyNumberFormat="1" applyFont="1" applyBorder="1" applyAlignment="1" applyProtection="1">
      <alignment vertical="center"/>
      <protection locked="0"/>
    </xf>
    <xf numFmtId="49" fontId="6" fillId="0" borderId="17" xfId="0" applyNumberFormat="1" applyFont="1" applyBorder="1" applyAlignment="1" applyProtection="1">
      <alignment horizontal="left" vertical="center"/>
      <protection locked="0"/>
    </xf>
    <xf numFmtId="49" fontId="6" fillId="0" borderId="5" xfId="0" applyNumberFormat="1" applyFont="1" applyBorder="1" applyAlignment="1" applyProtection="1">
      <alignment horizontal="left" vertical="center"/>
      <protection locked="0"/>
    </xf>
    <xf numFmtId="49" fontId="6" fillId="0" borderId="6" xfId="0" applyNumberFormat="1" applyFont="1" applyBorder="1" applyAlignment="1" applyProtection="1">
      <alignment horizontal="left" vertical="center"/>
      <protection locked="0"/>
    </xf>
    <xf numFmtId="49" fontId="6" fillId="0" borderId="10" xfId="0" applyNumberFormat="1" applyFont="1" applyBorder="1" applyAlignment="1" applyProtection="1">
      <alignment horizontal="left" vertical="center"/>
      <protection locked="0"/>
    </xf>
    <xf numFmtId="49" fontId="6" fillId="0" borderId="11" xfId="0" applyNumberFormat="1"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4" fillId="3" borderId="8" xfId="0" applyFont="1" applyFill="1" applyBorder="1" applyAlignment="1">
      <alignment horizontal="right" vertical="center" wrapText="1"/>
    </xf>
    <xf numFmtId="0" fontId="4" fillId="3" borderId="0" xfId="0" applyFont="1" applyFill="1" applyAlignment="1">
      <alignment horizontal="right" vertical="center" wrapText="1"/>
    </xf>
    <xf numFmtId="0" fontId="3" fillId="3" borderId="8" xfId="0" applyFont="1" applyFill="1" applyBorder="1" applyAlignment="1">
      <alignment horizontal="center" vertical="center"/>
    </xf>
    <xf numFmtId="0" fontId="3" fillId="3" borderId="0" xfId="0" applyFont="1" applyFill="1" applyAlignment="1">
      <alignment horizontal="center" vertical="center"/>
    </xf>
    <xf numFmtId="0" fontId="3" fillId="3" borderId="4" xfId="0" applyFont="1" applyFill="1" applyBorder="1" applyAlignment="1">
      <alignment horizontal="center" vertical="center"/>
    </xf>
    <xf numFmtId="0" fontId="1" fillId="5" borderId="10" xfId="0" applyFont="1" applyFill="1" applyBorder="1" applyAlignment="1" applyProtection="1">
      <alignment horizontal="left" vertical="center"/>
      <protection locked="0"/>
    </xf>
    <xf numFmtId="0" fontId="1" fillId="5" borderId="18" xfId="0" applyFont="1" applyFill="1" applyBorder="1" applyAlignment="1" applyProtection="1">
      <alignment horizontal="left" vertical="center"/>
      <protection locked="0"/>
    </xf>
    <xf numFmtId="0" fontId="1" fillId="5" borderId="11" xfId="0" applyFont="1" applyFill="1" applyBorder="1" applyAlignment="1" applyProtection="1">
      <alignment horizontal="left" vertical="center"/>
      <protection locked="0"/>
    </xf>
    <xf numFmtId="0" fontId="2" fillId="0" borderId="8" xfId="0" applyFont="1" applyBorder="1" applyAlignment="1">
      <alignment horizontal="left" vertical="center" wrapText="1"/>
    </xf>
    <xf numFmtId="0" fontId="2" fillId="0" borderId="0" xfId="0" applyFont="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32" fillId="4" borderId="16" xfId="0" applyFont="1" applyFill="1" applyBorder="1" applyAlignment="1">
      <alignment vertical="center"/>
    </xf>
    <xf numFmtId="0" fontId="32" fillId="4" borderId="3" xfId="0" applyFont="1" applyFill="1" applyBorder="1" applyAlignment="1">
      <alignment vertical="center"/>
    </xf>
    <xf numFmtId="0" fontId="32" fillId="4" borderId="8" xfId="0" applyFont="1" applyFill="1" applyBorder="1" applyAlignment="1">
      <alignment vertical="center"/>
    </xf>
    <xf numFmtId="0" fontId="32" fillId="4" borderId="4" xfId="0" applyFont="1" applyFill="1" applyBorder="1" applyAlignment="1">
      <alignment vertical="center"/>
    </xf>
    <xf numFmtId="0" fontId="32" fillId="4" borderId="17" xfId="0" applyFont="1" applyFill="1" applyBorder="1" applyAlignment="1">
      <alignment vertical="center"/>
    </xf>
    <xf numFmtId="0" fontId="32" fillId="4" borderId="6" xfId="0" applyFont="1" applyFill="1" applyBorder="1" applyAlignment="1">
      <alignment vertical="center"/>
    </xf>
    <xf numFmtId="49" fontId="2" fillId="3" borderId="2" xfId="0" applyNumberFormat="1" applyFont="1" applyFill="1" applyBorder="1" applyAlignment="1" applyProtection="1">
      <alignment vertical="center" wrapText="1"/>
      <protection locked="0"/>
    </xf>
    <xf numFmtId="49" fontId="2" fillId="3" borderId="3" xfId="0" applyNumberFormat="1" applyFont="1" applyFill="1" applyBorder="1" applyAlignment="1" applyProtection="1">
      <alignment vertical="center" wrapText="1"/>
      <protection locked="0"/>
    </xf>
    <xf numFmtId="49" fontId="2" fillId="3" borderId="0" xfId="0" applyNumberFormat="1" applyFont="1" applyFill="1" applyAlignment="1" applyProtection="1">
      <alignment vertical="center" wrapText="1"/>
      <protection locked="0"/>
    </xf>
    <xf numFmtId="49" fontId="2" fillId="3" borderId="4" xfId="0" applyNumberFormat="1" applyFont="1" applyFill="1" applyBorder="1" applyAlignment="1" applyProtection="1">
      <alignment vertical="center" wrapText="1"/>
      <protection locked="0"/>
    </xf>
    <xf numFmtId="49" fontId="4" fillId="3" borderId="10" xfId="0" applyNumberFormat="1" applyFont="1" applyFill="1" applyBorder="1" applyAlignment="1" applyProtection="1">
      <alignment vertical="center"/>
      <protection locked="0"/>
    </xf>
    <xf numFmtId="49" fontId="4" fillId="3" borderId="18" xfId="0" applyNumberFormat="1" applyFont="1" applyFill="1" applyBorder="1" applyAlignment="1" applyProtection="1">
      <alignment vertical="center"/>
      <protection locked="0"/>
    </xf>
    <xf numFmtId="49" fontId="4" fillId="3" borderId="11" xfId="0" applyNumberFormat="1" applyFont="1" applyFill="1" applyBorder="1" applyAlignment="1" applyProtection="1">
      <alignment vertical="center"/>
      <protection locked="0"/>
    </xf>
    <xf numFmtId="0" fontId="12" fillId="3" borderId="16" xfId="0" applyFont="1" applyFill="1" applyBorder="1" applyAlignment="1">
      <alignment vertical="center"/>
    </xf>
    <xf numFmtId="0" fontId="12" fillId="3" borderId="2" xfId="0" applyFont="1" applyFill="1" applyBorder="1" applyAlignment="1">
      <alignment vertical="center"/>
    </xf>
    <xf numFmtId="0" fontId="12" fillId="3" borderId="3" xfId="0" applyFont="1" applyFill="1" applyBorder="1" applyAlignment="1">
      <alignment vertical="center"/>
    </xf>
    <xf numFmtId="0" fontId="33" fillId="4" borderId="16" xfId="0" applyFont="1" applyFill="1" applyBorder="1" applyAlignment="1">
      <alignment horizontal="center" vertical="center"/>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17" xfId="0" applyFont="1" applyFill="1" applyBorder="1" applyAlignment="1">
      <alignment horizontal="center" vertical="center"/>
    </xf>
    <xf numFmtId="0" fontId="33" fillId="4" borderId="5" xfId="0" applyFont="1" applyFill="1" applyBorder="1" applyAlignment="1">
      <alignment horizontal="center" vertical="center"/>
    </xf>
    <xf numFmtId="0" fontId="33" fillId="4" borderId="6" xfId="0" applyFont="1" applyFill="1" applyBorder="1" applyAlignment="1">
      <alignment horizontal="center" vertical="center"/>
    </xf>
    <xf numFmtId="0" fontId="31" fillId="4" borderId="10" xfId="0" applyFont="1" applyFill="1" applyBorder="1" applyAlignment="1">
      <alignment horizontal="center" vertical="center"/>
    </xf>
    <xf numFmtId="0" fontId="31" fillId="4" borderId="18" xfId="0" applyFont="1" applyFill="1" applyBorder="1" applyAlignment="1">
      <alignment horizontal="center" vertical="center"/>
    </xf>
    <xf numFmtId="0" fontId="31" fillId="4" borderId="11" xfId="0" applyFont="1" applyFill="1" applyBorder="1" applyAlignment="1">
      <alignment horizontal="center" vertical="center"/>
    </xf>
    <xf numFmtId="0" fontId="6" fillId="3" borderId="8" xfId="0" applyFont="1" applyFill="1" applyBorder="1" applyAlignment="1">
      <alignment horizontal="right" vertical="center"/>
    </xf>
    <xf numFmtId="0" fontId="6" fillId="3" borderId="4" xfId="0" applyFont="1" applyFill="1" applyBorder="1" applyAlignment="1">
      <alignment horizontal="right" vertical="center"/>
    </xf>
    <xf numFmtId="0" fontId="13" fillId="0" borderId="16"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49" fontId="6" fillId="0" borderId="0" xfId="0" applyNumberFormat="1" applyFont="1" applyAlignment="1">
      <alignment horizontal="left" vertical="center"/>
    </xf>
    <xf numFmtId="49" fontId="6" fillId="0" borderId="4" xfId="0" applyNumberFormat="1" applyFont="1" applyBorder="1" applyAlignment="1">
      <alignment horizontal="left" vertical="center"/>
    </xf>
    <xf numFmtId="0" fontId="6" fillId="0" borderId="10"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4" xfId="0" applyFont="1" applyBorder="1" applyAlignment="1">
      <alignment horizontal="center" vertical="center"/>
    </xf>
    <xf numFmtId="0" fontId="21" fillId="3" borderId="8" xfId="0" applyFont="1" applyFill="1" applyBorder="1" applyAlignment="1">
      <alignment vertical="center" wrapText="1"/>
    </xf>
    <xf numFmtId="0" fontId="21" fillId="3" borderId="0" xfId="0" applyFont="1" applyFill="1" applyAlignment="1">
      <alignment vertical="center" wrapText="1"/>
    </xf>
    <xf numFmtId="0" fontId="1" fillId="0" borderId="8" xfId="0" applyFont="1" applyBorder="1" applyAlignment="1">
      <alignment horizontal="left" vertical="center"/>
    </xf>
    <xf numFmtId="0" fontId="1" fillId="0" borderId="4" xfId="0" applyFont="1" applyBorder="1" applyAlignment="1">
      <alignment horizontal="left" vertical="center"/>
    </xf>
    <xf numFmtId="49" fontId="12" fillId="0" borderId="10" xfId="0" applyNumberFormat="1" applyFont="1" applyBorder="1" applyAlignment="1" applyProtection="1">
      <alignment vertical="center"/>
      <protection locked="0"/>
    </xf>
    <xf numFmtId="49" fontId="12" fillId="0" borderId="18" xfId="0" applyNumberFormat="1" applyFont="1" applyBorder="1" applyAlignment="1" applyProtection="1">
      <alignment vertical="center"/>
      <protection locked="0"/>
    </xf>
    <xf numFmtId="49" fontId="12" fillId="0" borderId="11" xfId="0" applyNumberFormat="1" applyFont="1" applyBorder="1" applyAlignment="1" applyProtection="1">
      <alignment vertical="center"/>
      <protection locked="0"/>
    </xf>
    <xf numFmtId="0" fontId="16" fillId="0" borderId="8" xfId="0" applyFont="1" applyBorder="1" applyAlignment="1">
      <alignment horizontal="left" vertical="center" wrapText="1"/>
    </xf>
    <xf numFmtId="0" fontId="16" fillId="0" borderId="0" xfId="0" applyFont="1" applyAlignment="1">
      <alignment horizontal="left" vertical="center" wrapText="1"/>
    </xf>
    <xf numFmtId="0" fontId="16" fillId="0" borderId="4" xfId="0" applyFont="1" applyBorder="1" applyAlignment="1">
      <alignment horizontal="left" vertical="center" wrapText="1"/>
    </xf>
    <xf numFmtId="14" fontId="25" fillId="2" borderId="10" xfId="0" applyNumberFormat="1" applyFont="1" applyFill="1" applyBorder="1" applyAlignment="1" applyProtection="1">
      <alignment horizontal="left" vertical="center" wrapText="1"/>
      <protection locked="0"/>
    </xf>
    <xf numFmtId="0" fontId="25" fillId="2" borderId="11" xfId="0" applyFont="1" applyFill="1" applyBorder="1" applyAlignment="1" applyProtection="1">
      <alignment horizontal="left" vertical="center" wrapText="1"/>
      <protection locked="0"/>
    </xf>
    <xf numFmtId="0" fontId="2" fillId="3" borderId="10" xfId="0" applyFont="1" applyFill="1" applyBorder="1" applyAlignment="1">
      <alignment horizontal="left" vertical="center"/>
    </xf>
    <xf numFmtId="0" fontId="2" fillId="3" borderId="18" xfId="0" applyFont="1" applyFill="1" applyBorder="1" applyAlignment="1">
      <alignment horizontal="left" vertical="center"/>
    </xf>
    <xf numFmtId="0" fontId="2" fillId="3" borderId="11" xfId="0" applyFont="1" applyFill="1" applyBorder="1" applyAlignment="1">
      <alignment horizontal="left" vertical="center"/>
    </xf>
    <xf numFmtId="0" fontId="2" fillId="3" borderId="16" xfId="0" applyFont="1" applyFill="1" applyBorder="1" applyAlignment="1">
      <alignment horizontal="right" vertical="center"/>
    </xf>
    <xf numFmtId="0" fontId="2" fillId="3" borderId="3" xfId="0" applyFont="1" applyFill="1" applyBorder="1" applyAlignment="1">
      <alignment horizontal="right" vertical="center"/>
    </xf>
    <xf numFmtId="0" fontId="2" fillId="3" borderId="2" xfId="0" applyFont="1" applyFill="1" applyBorder="1" applyAlignment="1">
      <alignment horizontal="right" vertical="center"/>
    </xf>
    <xf numFmtId="0" fontId="0" fillId="0" borderId="10" xfId="0" applyBorder="1" applyAlignment="1" applyProtection="1">
      <alignment vertical="center"/>
      <protection locked="0"/>
    </xf>
    <xf numFmtId="0" fontId="0" fillId="0" borderId="11" xfId="0" applyBorder="1" applyAlignment="1" applyProtection="1">
      <alignment vertical="center"/>
      <protection locked="0"/>
    </xf>
    <xf numFmtId="49" fontId="0" fillId="3" borderId="18" xfId="0" applyNumberFormat="1" applyFill="1" applyBorder="1" applyAlignment="1" applyProtection="1">
      <alignment vertical="center"/>
      <protection locked="0"/>
    </xf>
    <xf numFmtId="49" fontId="0" fillId="3" borderId="11" xfId="0" applyNumberFormat="1" applyFill="1" applyBorder="1" applyAlignment="1" applyProtection="1">
      <alignment vertical="center"/>
      <protection locked="0"/>
    </xf>
    <xf numFmtId="0" fontId="25" fillId="3" borderId="16" xfId="0" applyFont="1" applyFill="1" applyBorder="1" applyAlignment="1">
      <alignment horizontal="left" vertical="center" wrapText="1"/>
    </xf>
    <xf numFmtId="0" fontId="25" fillId="3" borderId="2" xfId="0" applyFont="1" applyFill="1" applyBorder="1" applyAlignment="1">
      <alignment horizontal="left" vertical="center" wrapText="1"/>
    </xf>
    <xf numFmtId="0" fontId="25" fillId="3" borderId="3" xfId="0" applyFont="1" applyFill="1" applyBorder="1" applyAlignment="1">
      <alignment horizontal="left" vertical="center" wrapText="1"/>
    </xf>
    <xf numFmtId="0" fontId="25" fillId="3" borderId="8" xfId="0" applyFont="1" applyFill="1" applyBorder="1" applyAlignment="1">
      <alignment horizontal="left" vertical="center" wrapText="1"/>
    </xf>
    <xf numFmtId="0" fontId="25" fillId="3" borderId="0" xfId="0" applyFont="1" applyFill="1" applyAlignment="1">
      <alignment horizontal="left" vertical="center" wrapText="1"/>
    </xf>
    <xf numFmtId="0" fontId="25" fillId="3" borderId="4" xfId="0" applyFont="1" applyFill="1" applyBorder="1" applyAlignment="1">
      <alignment horizontal="left" vertical="center" wrapText="1"/>
    </xf>
    <xf numFmtId="165" fontId="22" fillId="0" borderId="0" xfId="0" applyNumberFormat="1" applyFont="1" applyAlignment="1">
      <alignment horizontal="left" vertical="center" wrapText="1"/>
    </xf>
    <xf numFmtId="49" fontId="2" fillId="2" borderId="10" xfId="0" applyNumberFormat="1" applyFont="1" applyFill="1" applyBorder="1" applyAlignment="1" applyProtection="1">
      <alignment vertical="center"/>
      <protection locked="0"/>
    </xf>
    <xf numFmtId="49" fontId="2" fillId="2" borderId="18" xfId="0" applyNumberFormat="1" applyFont="1" applyFill="1" applyBorder="1" applyAlignment="1" applyProtection="1">
      <alignment vertical="center"/>
      <protection locked="0"/>
    </xf>
    <xf numFmtId="49" fontId="2" fillId="2" borderId="11" xfId="0" applyNumberFormat="1" applyFont="1" applyFill="1" applyBorder="1" applyAlignment="1" applyProtection="1">
      <alignment vertical="center"/>
      <protection locked="0"/>
    </xf>
    <xf numFmtId="0" fontId="20" fillId="3" borderId="16" xfId="0" applyFont="1" applyFill="1" applyBorder="1" applyAlignment="1">
      <alignment vertical="center"/>
    </xf>
    <xf numFmtId="0" fontId="20" fillId="3" borderId="2" xfId="0" applyFont="1" applyFill="1" applyBorder="1" applyAlignment="1">
      <alignment vertical="center"/>
    </xf>
    <xf numFmtId="0" fontId="20" fillId="3" borderId="17" xfId="0" applyFont="1" applyFill="1" applyBorder="1" applyAlignment="1">
      <alignment vertical="center"/>
    </xf>
    <xf numFmtId="0" fontId="20" fillId="3" borderId="6" xfId="0" applyFont="1" applyFill="1" applyBorder="1" applyAlignment="1">
      <alignment vertical="center"/>
    </xf>
    <xf numFmtId="0" fontId="21" fillId="3" borderId="8" xfId="0" applyFont="1" applyFill="1" applyBorder="1" applyAlignment="1">
      <alignment vertical="center"/>
    </xf>
    <xf numFmtId="0" fontId="21" fillId="3" borderId="0" xfId="0" applyFont="1" applyFill="1" applyAlignment="1">
      <alignment vertical="center"/>
    </xf>
    <xf numFmtId="0" fontId="3" fillId="0" borderId="10" xfId="0" applyFont="1" applyBorder="1" applyAlignment="1">
      <alignment horizontal="center" vertical="center"/>
    </xf>
    <xf numFmtId="0" fontId="3" fillId="0" borderId="18" xfId="0" applyFont="1" applyBorder="1" applyAlignment="1">
      <alignment horizontal="center" vertical="center"/>
    </xf>
    <xf numFmtId="0" fontId="3" fillId="0" borderId="11" xfId="0" applyFont="1" applyBorder="1" applyAlignment="1">
      <alignment horizontal="center" vertical="center"/>
    </xf>
    <xf numFmtId="0" fontId="16" fillId="3" borderId="8" xfId="0" applyFont="1" applyFill="1" applyBorder="1" applyAlignment="1">
      <alignment vertical="center"/>
    </xf>
    <xf numFmtId="0" fontId="16" fillId="3" borderId="0" xfId="0" applyFont="1" applyFill="1" applyAlignment="1">
      <alignment vertical="center"/>
    </xf>
    <xf numFmtId="49" fontId="6" fillId="0" borderId="17" xfId="0" applyNumberFormat="1" applyFont="1" applyBorder="1" applyAlignment="1" applyProtection="1">
      <alignment vertical="center"/>
      <protection locked="0"/>
    </xf>
    <xf numFmtId="49" fontId="0" fillId="0" borderId="5" xfId="0" applyNumberFormat="1" applyBorder="1" applyAlignment="1" applyProtection="1">
      <alignment vertical="center"/>
      <protection locked="0"/>
    </xf>
    <xf numFmtId="49" fontId="0" fillId="0" borderId="6"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15" fillId="0" borderId="10" xfId="1" applyNumberFormat="1" applyFill="1" applyBorder="1" applyAlignment="1" applyProtection="1">
      <alignment vertical="center"/>
      <protection locked="0"/>
    </xf>
    <xf numFmtId="49" fontId="15" fillId="0" borderId="18" xfId="1" applyNumberFormat="1" applyFill="1" applyBorder="1" applyAlignment="1" applyProtection="1">
      <alignment vertical="center"/>
      <protection locked="0"/>
    </xf>
    <xf numFmtId="49" fontId="15" fillId="0" borderId="11" xfId="1" applyNumberFormat="1" applyFill="1" applyBorder="1" applyAlignment="1" applyProtection="1">
      <alignment vertical="center"/>
      <protection locked="0"/>
    </xf>
    <xf numFmtId="0" fontId="2" fillId="3" borderId="9" xfId="0" applyFont="1" applyFill="1" applyBorder="1" applyAlignment="1">
      <alignment vertical="center" wrapText="1"/>
    </xf>
    <xf numFmtId="0" fontId="30" fillId="4" borderId="10" xfId="0" applyFont="1" applyFill="1" applyBorder="1" applyAlignment="1">
      <alignment horizontal="center" vertical="center"/>
    </xf>
    <xf numFmtId="0" fontId="30" fillId="4" borderId="18" xfId="0" applyFont="1" applyFill="1" applyBorder="1" applyAlignment="1">
      <alignment horizontal="center" vertical="center"/>
    </xf>
    <xf numFmtId="0" fontId="30" fillId="4" borderId="11" xfId="0" applyFont="1" applyFill="1" applyBorder="1" applyAlignment="1">
      <alignment horizontal="center" vertical="center"/>
    </xf>
    <xf numFmtId="49" fontId="2" fillId="3" borderId="0" xfId="0" applyNumberFormat="1" applyFont="1" applyFill="1" applyAlignment="1" applyProtection="1">
      <alignment vertical="center"/>
      <protection locked="0"/>
    </xf>
    <xf numFmtId="0" fontId="4" fillId="3" borderId="8"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3" fillId="2" borderId="10" xfId="0" applyFont="1" applyFill="1" applyBorder="1" applyAlignment="1" applyProtection="1">
      <alignment horizontal="left" vertical="center"/>
      <protection locked="0"/>
    </xf>
    <xf numFmtId="0" fontId="13" fillId="2" borderId="18" xfId="0" applyFont="1" applyFill="1" applyBorder="1" applyAlignment="1" applyProtection="1">
      <alignment horizontal="left" vertical="center"/>
      <protection locked="0"/>
    </xf>
    <xf numFmtId="0" fontId="13" fillId="2" borderId="11" xfId="0" applyFont="1" applyFill="1" applyBorder="1" applyAlignment="1" applyProtection="1">
      <alignment horizontal="left" vertical="center"/>
      <protection locked="0"/>
    </xf>
    <xf numFmtId="0" fontId="20" fillId="0" borderId="8" xfId="0" applyFont="1" applyBorder="1" applyAlignment="1">
      <alignment vertical="center" wrapText="1"/>
    </xf>
    <xf numFmtId="0" fontId="20" fillId="0" borderId="0" xfId="0" applyFont="1" applyAlignment="1">
      <alignment vertical="center" wrapText="1"/>
    </xf>
    <xf numFmtId="0" fontId="20" fillId="0" borderId="4" xfId="0" applyFont="1" applyBorder="1" applyAlignment="1">
      <alignment vertical="center" wrapText="1"/>
    </xf>
    <xf numFmtId="0" fontId="2" fillId="3" borderId="8" xfId="0" applyFont="1" applyFill="1" applyBorder="1" applyAlignment="1">
      <alignment horizontal="right" vertical="center"/>
    </xf>
    <xf numFmtId="0" fontId="2" fillId="3" borderId="0" xfId="0" applyFont="1" applyFill="1" applyAlignment="1">
      <alignment horizontal="right" vertical="center"/>
    </xf>
    <xf numFmtId="0" fontId="2" fillId="3" borderId="4" xfId="0" applyFont="1" applyFill="1" applyBorder="1" applyAlignment="1">
      <alignment horizontal="right" vertical="center"/>
    </xf>
    <xf numFmtId="0" fontId="2" fillId="0" borderId="10"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11" xfId="0" applyFont="1" applyBorder="1" applyAlignment="1" applyProtection="1">
      <alignment vertical="center"/>
      <protection locked="0"/>
    </xf>
    <xf numFmtId="0" fontId="16" fillId="0" borderId="8" xfId="0" applyFont="1" applyBorder="1" applyAlignment="1">
      <alignment vertical="center" wrapText="1"/>
    </xf>
    <xf numFmtId="0" fontId="16" fillId="0" borderId="0" xfId="0" applyFont="1" applyAlignment="1">
      <alignment vertical="center" wrapText="1"/>
    </xf>
    <xf numFmtId="0" fontId="16" fillId="0" borderId="4" xfId="0" applyFont="1" applyBorder="1" applyAlignment="1">
      <alignment vertical="center" wrapText="1"/>
    </xf>
    <xf numFmtId="0" fontId="16" fillId="0" borderId="17" xfId="0" applyFont="1" applyBorder="1" applyAlignment="1">
      <alignment vertical="center" wrapText="1"/>
    </xf>
    <xf numFmtId="0" fontId="16" fillId="0" borderId="5" xfId="0" applyFont="1" applyBorder="1" applyAlignment="1">
      <alignment vertical="center" wrapText="1"/>
    </xf>
    <xf numFmtId="0" fontId="16" fillId="0" borderId="6" xfId="0" applyFont="1" applyBorder="1" applyAlignment="1">
      <alignment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Drop" dropLines="6" dropStyle="combo" dx="25" fmlaLink="$E$97" fmlaRange="$B$97:$B$102" noThreeD="1" sel="1" val="0"/>
</file>

<file path=xl/ctrlProps/ctrlProp2.xml><?xml version="1.0" encoding="utf-8"?>
<formControlPr xmlns="http://schemas.microsoft.com/office/spreadsheetml/2009/9/main" objectType="Drop" dropLines="3" dropStyle="combo" dx="25" fmlaLink="$E$103" fmlaRange="$B$103:$B$105" noThreeD="1" sel="1" val="0"/>
</file>

<file path=xl/ctrlProps/ctrlProp3.xml><?xml version="1.0" encoding="utf-8"?>
<formControlPr xmlns="http://schemas.microsoft.com/office/spreadsheetml/2009/9/main" objectType="Drop" dropLines="36" dropStyle="combo" dx="25" fmlaLink="$B$95" fmlaRange="Designs!$B$4:$B$39" noThreeD="1" sel="1" val="0"/>
</file>

<file path=xl/ctrlProps/ctrlProp4.xml><?xml version="1.0" encoding="utf-8"?>
<formControlPr xmlns="http://schemas.microsoft.com/office/spreadsheetml/2009/9/main" objectType="CheckBox" fmlaLink="$E$115" lockText="1" noThreeD="1"/>
</file>

<file path=xl/ctrlProps/ctrlProp5.xml><?xml version="1.0" encoding="utf-8"?>
<formControlPr xmlns="http://schemas.microsoft.com/office/spreadsheetml/2009/9/main" objectType="Drop" dropLines="3" dropStyle="combo" dx="25" fmlaLink="$E$107" fmlaRange="$B$107:$B$109"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158750</xdr:colOff>
      <xdr:row>2</xdr:row>
      <xdr:rowOff>227565</xdr:rowOff>
    </xdr:from>
    <xdr:to>
      <xdr:col>1</xdr:col>
      <xdr:colOff>1952625</xdr:colOff>
      <xdr:row>7</xdr:row>
      <xdr:rowOff>48660</xdr:rowOff>
    </xdr:to>
    <xdr:pic>
      <xdr:nvPicPr>
        <xdr:cNvPr id="1116" name="Picture 2">
          <a:extLst>
            <a:ext uri="{FF2B5EF4-FFF2-40B4-BE49-F238E27FC236}">
              <a16:creationId xmlns:a16="http://schemas.microsoft.com/office/drawing/2014/main" id="{00000000-0008-0000-0000-00005C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368300" y="621265"/>
          <a:ext cx="1790700" cy="897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2105025</xdr:colOff>
          <xdr:row>61</xdr:row>
          <xdr:rowOff>152400</xdr:rowOff>
        </xdr:from>
        <xdr:to>
          <xdr:col>3</xdr:col>
          <xdr:colOff>590550</xdr:colOff>
          <xdr:row>62</xdr:row>
          <xdr:rowOff>152400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73</xdr:row>
          <xdr:rowOff>180975</xdr:rowOff>
        </xdr:from>
        <xdr:to>
          <xdr:col>7</xdr:col>
          <xdr:colOff>533400</xdr:colOff>
          <xdr:row>74</xdr:row>
          <xdr:rowOff>190500</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28575</xdr:rowOff>
        </xdr:from>
        <xdr:to>
          <xdr:col>7</xdr:col>
          <xdr:colOff>504825</xdr:colOff>
          <xdr:row>20</xdr:row>
          <xdr:rowOff>295275</xdr:rowOff>
        </xdr:to>
        <xdr:sp macro="" textlink="">
          <xdr:nvSpPr>
            <xdr:cNvPr id="1036" name="Drop Dow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1647825</xdr:colOff>
          <xdr:row>54</xdr:row>
          <xdr:rowOff>76200</xdr:rowOff>
        </xdr:from>
        <xdr:to>
          <xdr:col>2</xdr:col>
          <xdr:colOff>276225</xdr:colOff>
          <xdr:row>55</xdr:row>
          <xdr:rowOff>104775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Tahoma"/>
                  <a:ea typeface="Tahoma"/>
                  <a:cs typeface="Tahoma"/>
                </a:rPr>
                <a:t>I AGREE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12</xdr:row>
          <xdr:rowOff>9525</xdr:rowOff>
        </xdr:from>
        <xdr:to>
          <xdr:col>7</xdr:col>
          <xdr:colOff>561975</xdr:colOff>
          <xdr:row>13</xdr:row>
          <xdr:rowOff>0</xdr:rowOff>
        </xdr:to>
        <xdr:sp macro="" textlink="">
          <xdr:nvSpPr>
            <xdr:cNvPr id="1083" name="Drop Dow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8"/>
  </sheetPr>
  <dimension ref="A1:O117"/>
  <sheetViews>
    <sheetView showGridLines="0" tabSelected="1" workbookViewId="0">
      <selection activeCell="D14" sqref="D14:H14"/>
    </sheetView>
  </sheetViews>
  <sheetFormatPr defaultColWidth="9.140625" defaultRowHeight="15.75" customHeight="1" x14ac:dyDescent="0.2"/>
  <cols>
    <col min="1" max="1" width="3" style="20" customWidth="1"/>
    <col min="2" max="2" width="30.28515625" style="20" bestFit="1" customWidth="1"/>
    <col min="3" max="5" width="9.140625" style="20"/>
    <col min="6" max="6" width="9.85546875" style="20" bestFit="1" customWidth="1"/>
    <col min="7" max="7" width="10.140625" style="20" customWidth="1"/>
    <col min="8" max="8" width="9.85546875" style="20" customWidth="1"/>
    <col min="9" max="16384" width="9.140625" style="20"/>
  </cols>
  <sheetData>
    <row r="1" spans="1:13" ht="15.75" customHeight="1" x14ac:dyDescent="0.2">
      <c r="A1" s="181" t="s">
        <v>168</v>
      </c>
      <c r="B1" s="182"/>
      <c r="C1" s="182"/>
      <c r="D1" s="182"/>
      <c r="E1" s="182"/>
      <c r="F1" s="182"/>
      <c r="G1" s="182"/>
      <c r="H1" s="183"/>
      <c r="I1" s="165" t="s">
        <v>121</v>
      </c>
      <c r="J1" s="166"/>
      <c r="M1" s="119" t="s">
        <v>167</v>
      </c>
    </row>
    <row r="2" spans="1:13" ht="15.75" customHeight="1" x14ac:dyDescent="0.2">
      <c r="A2" s="184"/>
      <c r="B2" s="185"/>
      <c r="C2" s="185"/>
      <c r="D2" s="185"/>
      <c r="E2" s="185"/>
      <c r="F2" s="185"/>
      <c r="G2" s="185"/>
      <c r="H2" s="186"/>
      <c r="I2" s="167"/>
      <c r="J2" s="168"/>
    </row>
    <row r="3" spans="1:13" ht="22.5" customHeight="1" x14ac:dyDescent="0.2">
      <c r="A3" s="95"/>
      <c r="B3" s="54"/>
      <c r="H3" s="28"/>
      <c r="I3" s="167"/>
      <c r="J3" s="168"/>
      <c r="M3" s="119"/>
    </row>
    <row r="4" spans="1:13" ht="15.75" customHeight="1" x14ac:dyDescent="0.2">
      <c r="A4" s="96"/>
      <c r="B4" s="135"/>
      <c r="C4" s="136"/>
      <c r="D4" s="136"/>
      <c r="E4" s="136"/>
      <c r="F4" s="136"/>
      <c r="G4" s="136"/>
      <c r="H4" s="137"/>
      <c r="I4" s="169"/>
      <c r="J4" s="170"/>
      <c r="M4" s="119"/>
    </row>
    <row r="5" spans="1:13" ht="15.75" customHeight="1" x14ac:dyDescent="0.2">
      <c r="A5" s="96"/>
      <c r="C5" s="194"/>
      <c r="D5" s="194"/>
      <c r="E5" s="194"/>
      <c r="F5" s="194"/>
      <c r="G5" s="194"/>
      <c r="H5" s="195"/>
      <c r="I5" s="53"/>
      <c r="J5" s="53"/>
      <c r="M5" s="119"/>
    </row>
    <row r="6" spans="1:13" ht="15.75" customHeight="1" x14ac:dyDescent="0.2">
      <c r="A6" s="96"/>
      <c r="B6" s="49"/>
      <c r="C6" s="50"/>
      <c r="D6" s="50"/>
      <c r="E6" s="50"/>
      <c r="F6" s="50"/>
      <c r="G6" s="50"/>
      <c r="H6" s="51"/>
      <c r="I6" s="53"/>
      <c r="J6" s="53"/>
    </row>
    <row r="7" spans="1:13" ht="15.75" customHeight="1" x14ac:dyDescent="0.2">
      <c r="A7" s="96"/>
      <c r="B7" s="49"/>
      <c r="C7" s="50"/>
      <c r="D7" s="50"/>
      <c r="E7" s="50"/>
      <c r="F7" s="50"/>
      <c r="G7" s="50"/>
      <c r="H7" s="51"/>
      <c r="I7" s="53"/>
      <c r="J7" s="53"/>
    </row>
    <row r="8" spans="1:13" ht="20.25" customHeight="1" x14ac:dyDescent="0.2">
      <c r="A8" s="96"/>
      <c r="H8" s="28"/>
    </row>
    <row r="9" spans="1:13" ht="15.75" customHeight="1" x14ac:dyDescent="0.2">
      <c r="A9" s="97"/>
      <c r="B9" s="138" t="s">
        <v>142</v>
      </c>
      <c r="C9" s="139"/>
      <c r="D9" s="139"/>
      <c r="E9" s="139"/>
      <c r="F9" s="139"/>
      <c r="G9" s="139"/>
      <c r="H9" s="140"/>
    </row>
    <row r="10" spans="1:13" ht="15.75" customHeight="1" x14ac:dyDescent="0.2">
      <c r="A10" s="97"/>
      <c r="B10" s="198" t="s">
        <v>95</v>
      </c>
      <c r="C10" s="199"/>
      <c r="D10" s="199"/>
      <c r="E10" s="199"/>
      <c r="F10" s="199"/>
      <c r="G10" s="199"/>
      <c r="H10" s="200"/>
    </row>
    <row r="11" spans="1:13" ht="15.75" customHeight="1" x14ac:dyDescent="0.2">
      <c r="A11" s="97"/>
      <c r="B11" s="198" t="s">
        <v>58</v>
      </c>
      <c r="C11" s="199"/>
      <c r="D11" s="199"/>
      <c r="E11" s="199"/>
      <c r="F11" s="199"/>
      <c r="G11" s="199"/>
      <c r="H11" s="200"/>
    </row>
    <row r="12" spans="1:13" ht="15.75" customHeight="1" x14ac:dyDescent="0.2">
      <c r="A12" s="97"/>
      <c r="B12" s="121"/>
      <c r="C12" s="122"/>
      <c r="D12" s="122"/>
      <c r="E12" s="122"/>
      <c r="F12" s="122"/>
      <c r="G12" s="122"/>
      <c r="H12" s="123"/>
    </row>
    <row r="13" spans="1:13" ht="18.95" customHeight="1" x14ac:dyDescent="0.2">
      <c r="A13" s="97"/>
      <c r="B13" s="201" t="s">
        <v>53</v>
      </c>
      <c r="C13" s="202"/>
      <c r="D13" s="202"/>
      <c r="E13" s="202"/>
      <c r="F13" s="202"/>
      <c r="G13" s="92"/>
      <c r="H13" s="124"/>
    </row>
    <row r="14" spans="1:13" ht="15.75" customHeight="1" x14ac:dyDescent="0.2">
      <c r="A14" s="97"/>
      <c r="B14" s="203" t="s">
        <v>149</v>
      </c>
      <c r="C14" s="204"/>
      <c r="D14" s="156"/>
      <c r="E14" s="157"/>
      <c r="F14" s="157"/>
      <c r="G14" s="157"/>
      <c r="H14" s="158"/>
    </row>
    <row r="15" spans="1:13" ht="15.75" customHeight="1" x14ac:dyDescent="0.2">
      <c r="A15" s="97"/>
      <c r="B15" s="159" t="s">
        <v>150</v>
      </c>
      <c r="C15" s="160"/>
      <c r="D15" s="160"/>
      <c r="E15" s="160"/>
      <c r="F15" s="160"/>
      <c r="G15" s="160"/>
      <c r="H15" s="161"/>
    </row>
    <row r="16" spans="1:13" ht="21.6" customHeight="1" x14ac:dyDescent="0.2">
      <c r="A16" s="97"/>
      <c r="B16" s="162"/>
      <c r="C16" s="163"/>
      <c r="D16" s="163"/>
      <c r="E16" s="163"/>
      <c r="F16" s="163"/>
      <c r="G16" s="163"/>
      <c r="H16" s="164"/>
    </row>
    <row r="17" spans="1:15" ht="15.75" customHeight="1" x14ac:dyDescent="0.2">
      <c r="A17" s="97"/>
      <c r="B17" s="187" t="s">
        <v>119</v>
      </c>
      <c r="C17" s="188"/>
      <c r="D17" s="188"/>
      <c r="E17" s="188"/>
      <c r="F17" s="188"/>
      <c r="G17" s="188"/>
      <c r="H17" s="189"/>
    </row>
    <row r="18" spans="1:15" ht="15.75" customHeight="1" x14ac:dyDescent="0.2">
      <c r="A18" s="97"/>
      <c r="B18" s="55" t="s">
        <v>135</v>
      </c>
      <c r="C18" s="144"/>
      <c r="D18" s="145"/>
      <c r="E18" s="145"/>
      <c r="F18" s="145"/>
      <c r="G18" s="145"/>
      <c r="H18" s="146"/>
    </row>
    <row r="19" spans="1:15" ht="15.75" customHeight="1" x14ac:dyDescent="0.2">
      <c r="A19" s="97"/>
      <c r="B19" s="55" t="s">
        <v>136</v>
      </c>
      <c r="C19" s="147"/>
      <c r="D19" s="148"/>
      <c r="E19" s="178" t="s">
        <v>1</v>
      </c>
      <c r="F19" s="179"/>
      <c r="G19" s="179"/>
      <c r="H19" s="180"/>
    </row>
    <row r="20" spans="1:15" ht="15.75" customHeight="1" x14ac:dyDescent="0.2">
      <c r="A20" s="97"/>
      <c r="B20" s="56" t="s">
        <v>129</v>
      </c>
      <c r="C20" s="196"/>
      <c r="D20" s="197"/>
      <c r="E20" s="190" t="s">
        <v>2</v>
      </c>
      <c r="F20" s="191"/>
      <c r="G20" s="192"/>
      <c r="H20" s="193"/>
    </row>
    <row r="21" spans="1:15" ht="25.5" customHeight="1" x14ac:dyDescent="0.2">
      <c r="A21" s="97"/>
      <c r="B21" s="151" t="s">
        <v>115</v>
      </c>
      <c r="C21" s="152"/>
      <c r="D21" s="152"/>
      <c r="E21" s="175"/>
      <c r="F21" s="176"/>
      <c r="G21" s="176"/>
      <c r="H21" s="177"/>
    </row>
    <row r="22" spans="1:15" ht="15.75" customHeight="1" x14ac:dyDescent="0.2">
      <c r="A22" s="97"/>
      <c r="B22" s="57" t="s">
        <v>3</v>
      </c>
      <c r="C22" s="149"/>
      <c r="D22" s="150"/>
      <c r="E22" s="171" t="s">
        <v>120</v>
      </c>
      <c r="F22" s="171"/>
      <c r="G22" s="171"/>
      <c r="H22" s="172"/>
    </row>
    <row r="23" spans="1:15" ht="15.75" customHeight="1" x14ac:dyDescent="0.2">
      <c r="A23" s="97"/>
      <c r="B23" s="56"/>
      <c r="C23" s="58"/>
      <c r="D23" s="58"/>
      <c r="E23" s="173"/>
      <c r="F23" s="173"/>
      <c r="G23" s="173"/>
      <c r="H23" s="174"/>
    </row>
    <row r="24" spans="1:15" ht="15.75" customHeight="1" x14ac:dyDescent="0.2">
      <c r="A24" s="97"/>
      <c r="B24" s="153" t="s">
        <v>92</v>
      </c>
      <c r="C24" s="154"/>
      <c r="D24" s="154"/>
      <c r="E24" s="154"/>
      <c r="F24" s="154"/>
      <c r="G24" s="154"/>
      <c r="H24" s="155"/>
    </row>
    <row r="25" spans="1:15" ht="15.75" customHeight="1" x14ac:dyDescent="0.2">
      <c r="A25" s="97"/>
      <c r="B25" s="59" t="s">
        <v>4</v>
      </c>
      <c r="C25" s="141"/>
      <c r="D25" s="142"/>
      <c r="E25" s="142"/>
      <c r="F25" s="142"/>
      <c r="G25" s="142"/>
      <c r="H25" s="143"/>
    </row>
    <row r="26" spans="1:15" ht="15.75" customHeight="1" x14ac:dyDescent="0.2">
      <c r="A26" s="97"/>
      <c r="B26" s="59" t="s">
        <v>5</v>
      </c>
      <c r="C26" s="132"/>
      <c r="D26" s="133"/>
      <c r="E26" s="133"/>
      <c r="F26" s="133"/>
      <c r="G26" s="133"/>
      <c r="H26" s="134"/>
    </row>
    <row r="27" spans="1:15" ht="15.75" customHeight="1" x14ac:dyDescent="0.2">
      <c r="A27" s="97"/>
      <c r="B27" s="60" t="s">
        <v>6</v>
      </c>
      <c r="C27" s="205"/>
      <c r="D27" s="206"/>
      <c r="E27" s="206"/>
      <c r="F27" s="206"/>
      <c r="G27" s="206"/>
      <c r="H27" s="207"/>
    </row>
    <row r="28" spans="1:15" ht="15.75" customHeight="1" x14ac:dyDescent="0.2">
      <c r="A28" s="97"/>
      <c r="B28" s="61" t="s">
        <v>7</v>
      </c>
      <c r="C28" s="132"/>
      <c r="D28" s="133"/>
      <c r="E28" s="133"/>
      <c r="F28" s="133"/>
      <c r="G28" s="133"/>
      <c r="H28" s="134"/>
    </row>
    <row r="29" spans="1:15" ht="15.75" customHeight="1" x14ac:dyDescent="0.2">
      <c r="A29" s="97"/>
      <c r="B29" s="61" t="s">
        <v>8</v>
      </c>
      <c r="C29" s="132"/>
      <c r="D29" s="133"/>
      <c r="E29" s="133"/>
      <c r="F29" s="133"/>
      <c r="G29" s="133"/>
      <c r="H29" s="134"/>
    </row>
    <row r="30" spans="1:15" ht="15.75" customHeight="1" x14ac:dyDescent="0.2">
      <c r="A30" s="97"/>
      <c r="B30" s="61" t="s">
        <v>9</v>
      </c>
      <c r="C30" s="132"/>
      <c r="D30" s="133"/>
      <c r="E30" s="133"/>
      <c r="F30" s="133"/>
      <c r="G30" s="133"/>
      <c r="H30" s="134"/>
      <c r="O30" s="20" t="s">
        <v>38</v>
      </c>
    </row>
    <row r="31" spans="1:15" ht="15.75" customHeight="1" x14ac:dyDescent="0.2">
      <c r="A31" s="97"/>
      <c r="B31" s="61" t="s">
        <v>10</v>
      </c>
      <c r="C31" s="132"/>
      <c r="D31" s="133"/>
      <c r="E31" s="133"/>
      <c r="F31" s="133"/>
      <c r="G31" s="133"/>
      <c r="H31" s="134"/>
    </row>
    <row r="32" spans="1:15" ht="15.75" customHeight="1" x14ac:dyDescent="0.2">
      <c r="A32" s="97"/>
      <c r="B32" s="61" t="s">
        <v>11</v>
      </c>
      <c r="C32" s="244"/>
      <c r="D32" s="245"/>
      <c r="E32" s="246"/>
      <c r="F32" s="62" t="s">
        <v>12</v>
      </c>
      <c r="G32" s="247"/>
      <c r="H32" s="134"/>
    </row>
    <row r="33" spans="1:8" ht="15.75" customHeight="1" x14ac:dyDescent="0.2">
      <c r="A33" s="97"/>
      <c r="B33" s="59" t="s">
        <v>158</v>
      </c>
      <c r="C33" s="132"/>
      <c r="D33" s="133"/>
      <c r="E33" s="134"/>
      <c r="F33" s="63" t="s">
        <v>14</v>
      </c>
      <c r="G33" s="219"/>
      <c r="H33" s="220"/>
    </row>
    <row r="34" spans="1:8" ht="15.75" customHeight="1" x14ac:dyDescent="0.2">
      <c r="A34" s="97"/>
      <c r="B34" s="61"/>
      <c r="C34" s="221"/>
      <c r="D34" s="221"/>
      <c r="E34" s="221"/>
      <c r="F34" s="130"/>
      <c r="G34" s="221"/>
      <c r="H34" s="222"/>
    </row>
    <row r="35" spans="1:8" ht="15.75" customHeight="1" x14ac:dyDescent="0.2">
      <c r="A35" s="97"/>
      <c r="B35" s="131" t="s">
        <v>159</v>
      </c>
      <c r="C35" s="248"/>
      <c r="D35" s="249"/>
      <c r="E35" s="249"/>
      <c r="F35" s="249"/>
      <c r="G35" s="249"/>
      <c r="H35" s="250"/>
    </row>
    <row r="36" spans="1:8" ht="15.75" customHeight="1" x14ac:dyDescent="0.2">
      <c r="A36" s="97"/>
      <c r="B36" s="125"/>
      <c r="C36" s="64"/>
      <c r="D36" s="64"/>
      <c r="E36" s="64"/>
      <c r="F36" s="64"/>
      <c r="G36" s="64"/>
      <c r="H36" s="65"/>
    </row>
    <row r="37" spans="1:8" ht="15.75" customHeight="1" x14ac:dyDescent="0.2">
      <c r="A37" s="97"/>
      <c r="B37" s="213" t="s">
        <v>157</v>
      </c>
      <c r="C37" s="214"/>
      <c r="D37" s="214"/>
      <c r="E37" s="214"/>
      <c r="F37" s="214"/>
      <c r="G37" s="214"/>
      <c r="H37" s="215"/>
    </row>
    <row r="38" spans="1:8" ht="15.75" customHeight="1" x14ac:dyDescent="0.2">
      <c r="A38" s="97"/>
      <c r="B38" s="267"/>
      <c r="C38" s="268"/>
      <c r="D38" s="268"/>
      <c r="E38" s="268"/>
      <c r="F38" s="268"/>
      <c r="G38" s="268"/>
      <c r="H38" s="269"/>
    </row>
    <row r="39" spans="1:8" ht="15.75" customHeight="1" x14ac:dyDescent="0.2">
      <c r="A39" s="97"/>
      <c r="B39" s="216" t="s">
        <v>93</v>
      </c>
      <c r="C39" s="217"/>
      <c r="D39" s="43"/>
      <c r="E39" s="216"/>
      <c r="F39" s="218"/>
      <c r="G39" s="128"/>
      <c r="H39" s="129"/>
    </row>
    <row r="40" spans="1:8" ht="15.75" customHeight="1" x14ac:dyDescent="0.2">
      <c r="A40" s="97"/>
      <c r="B40" s="61"/>
      <c r="C40" s="63"/>
      <c r="D40" s="63"/>
      <c r="E40" s="68"/>
      <c r="F40" s="68"/>
      <c r="G40" s="66"/>
      <c r="H40" s="67"/>
    </row>
    <row r="41" spans="1:8" ht="15.75" customHeight="1" x14ac:dyDescent="0.2">
      <c r="A41" s="97"/>
      <c r="B41" s="187" t="s">
        <v>16</v>
      </c>
      <c r="C41" s="188"/>
      <c r="D41" s="188"/>
      <c r="E41" s="188"/>
      <c r="F41" s="188"/>
      <c r="G41" s="188"/>
      <c r="H41" s="189"/>
    </row>
    <row r="42" spans="1:8" ht="15.75" customHeight="1" x14ac:dyDescent="0.2">
      <c r="A42" s="97"/>
      <c r="B42" s="223" t="s">
        <v>59</v>
      </c>
      <c r="C42" s="224"/>
      <c r="D42" s="224"/>
      <c r="E42" s="224"/>
      <c r="F42" s="224"/>
      <c r="G42" s="224"/>
      <c r="H42" s="225"/>
    </row>
    <row r="43" spans="1:8" s="12" customFormat="1" ht="21.75" customHeight="1" x14ac:dyDescent="0.2">
      <c r="A43" s="98"/>
      <c r="B43" s="226"/>
      <c r="C43" s="227"/>
      <c r="D43" s="227"/>
      <c r="E43" s="227"/>
      <c r="F43" s="227"/>
      <c r="G43" s="227"/>
      <c r="H43" s="228"/>
    </row>
    <row r="44" spans="1:8" s="12" customFormat="1" ht="15.75" customHeight="1" x14ac:dyDescent="0.2">
      <c r="A44" s="98"/>
      <c r="B44" s="56" t="s">
        <v>96</v>
      </c>
      <c r="C44" s="258"/>
      <c r="D44" s="259"/>
      <c r="E44" s="260"/>
      <c r="F44" s="69" t="s">
        <v>17</v>
      </c>
      <c r="G44" s="211"/>
      <c r="H44" s="212"/>
    </row>
    <row r="45" spans="1:8" s="12" customFormat="1" ht="15.75" customHeight="1" x14ac:dyDescent="0.2">
      <c r="A45" s="98"/>
      <c r="B45" s="56"/>
      <c r="C45" s="70"/>
      <c r="D45" s="70"/>
      <c r="E45" s="70"/>
      <c r="F45" s="69"/>
      <c r="G45" s="107"/>
      <c r="H45" s="108"/>
    </row>
    <row r="46" spans="1:8" s="12" customFormat="1" ht="15.75" customHeight="1" x14ac:dyDescent="0.2">
      <c r="A46" s="98"/>
      <c r="B46" s="109" t="s">
        <v>137</v>
      </c>
      <c r="C46" s="110"/>
      <c r="D46" s="110"/>
      <c r="E46" s="110"/>
      <c r="F46" s="110"/>
      <c r="G46" s="111"/>
      <c r="H46" s="108"/>
    </row>
    <row r="47" spans="1:8" s="12" customFormat="1" ht="15.75" customHeight="1" x14ac:dyDescent="0.2">
      <c r="A47" s="98"/>
      <c r="B47" s="208" t="s">
        <v>145</v>
      </c>
      <c r="C47" s="209"/>
      <c r="D47" s="209"/>
      <c r="E47" s="209"/>
      <c r="F47" s="209"/>
      <c r="G47" s="210"/>
      <c r="H47" s="108"/>
    </row>
    <row r="48" spans="1:8" s="12" customFormat="1" ht="15.75" customHeight="1" x14ac:dyDescent="0.2">
      <c r="A48" s="98"/>
      <c r="B48" s="208"/>
      <c r="C48" s="209"/>
      <c r="D48" s="209"/>
      <c r="E48" s="209"/>
      <c r="F48" s="209"/>
      <c r="G48" s="210"/>
      <c r="H48" s="108"/>
    </row>
    <row r="49" spans="1:9" s="12" customFormat="1" ht="15.75" customHeight="1" x14ac:dyDescent="0.2">
      <c r="A49" s="98"/>
      <c r="B49" s="208"/>
      <c r="C49" s="209"/>
      <c r="D49" s="209"/>
      <c r="E49" s="209"/>
      <c r="F49" s="209"/>
      <c r="G49" s="210"/>
      <c r="H49" s="108"/>
    </row>
    <row r="50" spans="1:9" s="12" customFormat="1" ht="15.75" customHeight="1" x14ac:dyDescent="0.2">
      <c r="A50" s="98"/>
      <c r="B50" s="208"/>
      <c r="C50" s="209"/>
      <c r="D50" s="209"/>
      <c r="E50" s="209"/>
      <c r="F50" s="209"/>
      <c r="G50" s="210"/>
      <c r="H50" s="108"/>
    </row>
    <row r="51" spans="1:9" s="12" customFormat="1" ht="9" customHeight="1" x14ac:dyDescent="0.2">
      <c r="A51" s="98"/>
      <c r="B51" s="208"/>
      <c r="C51" s="209"/>
      <c r="D51" s="209"/>
      <c r="E51" s="209"/>
      <c r="F51" s="209"/>
      <c r="G51" s="210"/>
      <c r="H51" s="108"/>
    </row>
    <row r="52" spans="1:9" s="12" customFormat="1" ht="15.75" customHeight="1" x14ac:dyDescent="0.2">
      <c r="A52" s="98"/>
      <c r="B52" s="261" t="s">
        <v>138</v>
      </c>
      <c r="C52" s="262"/>
      <c r="D52" s="262"/>
      <c r="E52" s="262"/>
      <c r="F52" s="262"/>
      <c r="G52" s="263"/>
      <c r="H52" s="108"/>
    </row>
    <row r="53" spans="1:9" s="12" customFormat="1" ht="15.75" customHeight="1" x14ac:dyDescent="0.2">
      <c r="A53" s="98"/>
      <c r="B53" s="261"/>
      <c r="C53" s="262"/>
      <c r="D53" s="262"/>
      <c r="E53" s="262"/>
      <c r="F53" s="262"/>
      <c r="G53" s="263"/>
      <c r="H53" s="108"/>
    </row>
    <row r="54" spans="1:9" s="12" customFormat="1" ht="15.75" customHeight="1" x14ac:dyDescent="0.2">
      <c r="A54" s="98"/>
      <c r="B54" s="261"/>
      <c r="C54" s="262"/>
      <c r="D54" s="262"/>
      <c r="E54" s="262"/>
      <c r="F54" s="262"/>
      <c r="G54" s="263"/>
      <c r="H54" s="108"/>
    </row>
    <row r="55" spans="1:9" s="12" customFormat="1" ht="15.75" customHeight="1" x14ac:dyDescent="0.2">
      <c r="A55" s="98"/>
      <c r="B55" s="112"/>
      <c r="C55" s="113"/>
      <c r="D55" s="113"/>
      <c r="E55" s="113"/>
      <c r="F55" s="113"/>
      <c r="G55" s="114"/>
      <c r="H55" s="108"/>
    </row>
    <row r="56" spans="1:9" s="12" customFormat="1" ht="15.75" customHeight="1" x14ac:dyDescent="0.2">
      <c r="A56" s="98"/>
      <c r="B56" s="112"/>
      <c r="C56" s="113"/>
      <c r="D56" s="113"/>
      <c r="E56" s="113"/>
      <c r="F56" s="113"/>
      <c r="G56" s="114"/>
      <c r="H56" s="108"/>
    </row>
    <row r="57" spans="1:9" s="12" customFormat="1" ht="15.75" customHeight="1" x14ac:dyDescent="0.2">
      <c r="A57" s="98"/>
      <c r="B57" s="270" t="s">
        <v>155</v>
      </c>
      <c r="C57" s="271"/>
      <c r="D57" s="271"/>
      <c r="E57" s="271"/>
      <c r="F57" s="271"/>
      <c r="G57" s="272"/>
      <c r="H57" s="108"/>
    </row>
    <row r="58" spans="1:9" s="12" customFormat="1" ht="15.75" customHeight="1" x14ac:dyDescent="0.2">
      <c r="A58" s="98"/>
      <c r="B58" s="273"/>
      <c r="C58" s="274"/>
      <c r="D58" s="274"/>
      <c r="E58" s="274"/>
      <c r="F58" s="274"/>
      <c r="G58" s="275"/>
      <c r="H58" s="108"/>
    </row>
    <row r="59" spans="1:9" ht="15.75" customHeight="1" x14ac:dyDescent="0.2">
      <c r="A59" s="97"/>
      <c r="B59" s="252" t="s">
        <v>122</v>
      </c>
      <c r="C59" s="253"/>
      <c r="D59" s="253"/>
      <c r="E59" s="253"/>
      <c r="F59" s="253"/>
      <c r="G59" s="253"/>
      <c r="H59" s="254"/>
    </row>
    <row r="60" spans="1:9" ht="15.75" customHeight="1" x14ac:dyDescent="0.2">
      <c r="A60" s="97"/>
      <c r="B60" s="71"/>
      <c r="C60" s="72"/>
      <c r="D60" s="72"/>
      <c r="E60" s="72"/>
      <c r="F60" s="72"/>
      <c r="G60" s="72"/>
      <c r="H60" s="73"/>
    </row>
    <row r="61" spans="1:9" ht="15.75" customHeight="1" x14ac:dyDescent="0.2">
      <c r="A61" s="97"/>
      <c r="B61" s="256" t="s">
        <v>132</v>
      </c>
      <c r="C61" s="257"/>
      <c r="D61" s="44">
        <f>IF(Designs!B42=0,0,VLOOKUP(Designs!$B$42,Designs!$A$2:$C$39,3,FALSE))</f>
        <v>0</v>
      </c>
      <c r="E61" s="76" t="s">
        <v>51</v>
      </c>
      <c r="F61" s="69" t="s">
        <v>139</v>
      </c>
      <c r="G61" s="47">
        <f>D90</f>
        <v>0</v>
      </c>
      <c r="H61" s="100" t="s">
        <v>134</v>
      </c>
    </row>
    <row r="62" spans="1:9" ht="15.75" customHeight="1" x14ac:dyDescent="0.2">
      <c r="A62" s="97"/>
      <c r="B62" s="74"/>
      <c r="C62" s="75"/>
      <c r="D62" s="75"/>
      <c r="E62" s="77"/>
      <c r="F62" s="99"/>
      <c r="G62" s="99"/>
      <c r="H62" s="99"/>
      <c r="I62" s="102"/>
    </row>
    <row r="63" spans="1:9" ht="15.75" customHeight="1" x14ac:dyDescent="0.2">
      <c r="A63" s="97"/>
      <c r="B63" s="61" t="s">
        <v>20</v>
      </c>
      <c r="C63" s="255"/>
      <c r="D63" s="255"/>
      <c r="E63" s="79"/>
      <c r="F63" s="99"/>
      <c r="G63" s="99"/>
      <c r="H63" s="99"/>
      <c r="I63" s="102"/>
    </row>
    <row r="64" spans="1:9" ht="15.75" customHeight="1" x14ac:dyDescent="0.2">
      <c r="A64" s="97"/>
      <c r="B64" s="61" t="s">
        <v>21</v>
      </c>
      <c r="C64" s="230"/>
      <c r="D64" s="231"/>
      <c r="E64" s="232"/>
      <c r="F64" s="66"/>
      <c r="G64" s="82"/>
      <c r="H64" s="78"/>
    </row>
    <row r="65" spans="1:13" ht="15.75" customHeight="1" x14ac:dyDescent="0.2">
      <c r="A65" s="97"/>
      <c r="B65" s="61" t="s">
        <v>22</v>
      </c>
      <c r="C65" s="80" t="s">
        <v>23</v>
      </c>
      <c r="D65" s="45"/>
      <c r="E65" s="81" t="s">
        <v>24</v>
      </c>
      <c r="F65" s="45"/>
      <c r="G65" s="83" t="s">
        <v>25</v>
      </c>
      <c r="H65" s="78"/>
    </row>
    <row r="66" spans="1:13" ht="15.75" customHeight="1" x14ac:dyDescent="0.2">
      <c r="A66" s="97"/>
      <c r="B66" s="264" t="s">
        <v>29</v>
      </c>
      <c r="C66" s="265"/>
      <c r="D66" s="265"/>
      <c r="E66" s="266"/>
      <c r="F66" s="45"/>
      <c r="G66" s="84" t="str">
        <f>G65</f>
        <v>Required for all cards</v>
      </c>
      <c r="H66" s="78"/>
      <c r="I66" s="48"/>
    </row>
    <row r="67" spans="1:13" ht="15.75" customHeight="1" x14ac:dyDescent="0.2">
      <c r="A67" s="97"/>
      <c r="B67" s="61" t="s">
        <v>26</v>
      </c>
      <c r="C67" s="86" t="s">
        <v>18</v>
      </c>
      <c r="D67" s="45"/>
      <c r="E67" s="66" t="s">
        <v>19</v>
      </c>
      <c r="F67" s="45"/>
      <c r="G67" s="85"/>
      <c r="H67" s="78"/>
      <c r="I67" s="93"/>
      <c r="J67" s="94"/>
      <c r="K67" s="94"/>
      <c r="L67" s="94"/>
      <c r="M67" s="94"/>
    </row>
    <row r="68" spans="1:13" ht="15.75" customHeight="1" x14ac:dyDescent="0.2">
      <c r="A68" s="97"/>
      <c r="B68" s="251" t="s">
        <v>30</v>
      </c>
      <c r="C68" s="230"/>
      <c r="D68" s="231"/>
      <c r="E68" s="231"/>
      <c r="F68" s="231"/>
      <c r="G68" s="232"/>
      <c r="H68" s="78"/>
      <c r="I68" s="93"/>
      <c r="J68" s="94"/>
      <c r="K68" s="94"/>
      <c r="L68" s="94"/>
      <c r="M68" s="94"/>
    </row>
    <row r="69" spans="1:13" ht="15.75" customHeight="1" x14ac:dyDescent="0.2">
      <c r="A69" s="97"/>
      <c r="B69" s="251"/>
      <c r="C69" s="230"/>
      <c r="D69" s="231"/>
      <c r="E69" s="231"/>
      <c r="F69" s="231"/>
      <c r="G69" s="232"/>
      <c r="H69" s="78"/>
      <c r="I69" s="93"/>
      <c r="J69" s="94"/>
      <c r="K69" s="94"/>
      <c r="L69" s="94"/>
      <c r="M69" s="94"/>
    </row>
    <row r="70" spans="1:13" ht="15.75" customHeight="1" x14ac:dyDescent="0.2">
      <c r="A70" s="97"/>
      <c r="B70" s="87"/>
      <c r="C70" s="230"/>
      <c r="D70" s="231"/>
      <c r="E70" s="231"/>
      <c r="F70" s="231"/>
      <c r="G70" s="232"/>
      <c r="H70" s="78"/>
      <c r="I70" s="93"/>
      <c r="J70" s="94"/>
      <c r="K70" s="94"/>
      <c r="L70" s="94"/>
      <c r="M70" s="94"/>
    </row>
    <row r="71" spans="1:13" ht="15.75" customHeight="1" x14ac:dyDescent="0.2">
      <c r="A71" s="97"/>
      <c r="B71" s="88"/>
      <c r="C71" s="89"/>
      <c r="D71" s="101"/>
      <c r="E71" s="101"/>
      <c r="F71" s="99"/>
      <c r="G71" s="99"/>
      <c r="H71" s="100"/>
      <c r="I71" s="103"/>
      <c r="J71" s="94"/>
      <c r="K71" s="94"/>
      <c r="L71" s="94"/>
    </row>
    <row r="72" spans="1:13" ht="15.75" customHeight="1" thickBot="1" x14ac:dyDescent="0.25">
      <c r="A72" s="97"/>
      <c r="B72" s="87"/>
      <c r="C72" s="66"/>
      <c r="D72" s="66"/>
      <c r="E72" s="85"/>
      <c r="F72" s="91">
        <f>IF(E103=2,F73-G61,0)</f>
        <v>0</v>
      </c>
      <c r="G72" s="90" t="s">
        <v>60</v>
      </c>
      <c r="H72" s="78"/>
    </row>
    <row r="73" spans="1:13" ht="15.75" customHeight="1" thickBot="1" x14ac:dyDescent="0.25">
      <c r="A73" s="97"/>
      <c r="B73" s="233" t="s">
        <v>133</v>
      </c>
      <c r="C73" s="234"/>
      <c r="D73" s="234"/>
      <c r="E73" s="234"/>
      <c r="F73" s="104">
        <f>IF(E103=2,G61*1.2,0)</f>
        <v>0</v>
      </c>
      <c r="G73" s="105" t="s">
        <v>27</v>
      </c>
      <c r="H73" s="106"/>
    </row>
    <row r="74" spans="1:13" ht="15.75" customHeight="1" x14ac:dyDescent="0.2">
      <c r="A74" s="97"/>
      <c r="B74" s="235" t="s">
        <v>128</v>
      </c>
      <c r="C74" s="236"/>
      <c r="D74" s="46"/>
      <c r="E74" s="86"/>
      <c r="F74" s="66"/>
      <c r="G74" s="66"/>
      <c r="H74" s="78"/>
    </row>
    <row r="75" spans="1:13" ht="15.75" customHeight="1" x14ac:dyDescent="0.2">
      <c r="A75" s="97"/>
      <c r="B75" s="237" t="s">
        <v>28</v>
      </c>
      <c r="C75" s="238"/>
      <c r="D75" s="238"/>
      <c r="E75" s="238"/>
      <c r="F75" s="238"/>
      <c r="G75" s="66"/>
      <c r="H75" s="78"/>
    </row>
    <row r="76" spans="1:13" ht="15.75" customHeight="1" x14ac:dyDescent="0.2">
      <c r="A76" s="97"/>
      <c r="B76" s="242" t="s">
        <v>31</v>
      </c>
      <c r="C76" s="243"/>
      <c r="D76" s="243"/>
      <c r="E76" s="243"/>
      <c r="F76" s="243"/>
      <c r="G76" s="66"/>
      <c r="H76" s="78"/>
    </row>
    <row r="77" spans="1:13" ht="15.75" customHeight="1" x14ac:dyDescent="0.2">
      <c r="A77" s="97"/>
      <c r="B77" s="201"/>
      <c r="C77" s="202"/>
      <c r="D77" s="202"/>
      <c r="E77" s="202"/>
      <c r="F77" s="202"/>
      <c r="G77" s="92"/>
      <c r="H77" s="78"/>
    </row>
    <row r="78" spans="1:13" ht="15.75" customHeight="1" x14ac:dyDescent="0.2">
      <c r="A78" s="97"/>
      <c r="B78" s="239" t="s">
        <v>156</v>
      </c>
      <c r="C78" s="240"/>
      <c r="D78" s="240"/>
      <c r="E78" s="240"/>
      <c r="F78" s="240"/>
      <c r="G78" s="240"/>
      <c r="H78" s="241"/>
    </row>
    <row r="80" spans="1:13" ht="15.75" customHeight="1" x14ac:dyDescent="0.2">
      <c r="B80" s="21" t="s">
        <v>52</v>
      </c>
      <c r="D80" s="120">
        <v>2026</v>
      </c>
    </row>
    <row r="81" spans="2:9" ht="15.75" customHeight="1" x14ac:dyDescent="0.2">
      <c r="B81" s="21" t="s">
        <v>130</v>
      </c>
      <c r="D81" s="22">
        <v>19.099499999999999</v>
      </c>
      <c r="E81" s="20" t="s">
        <v>41</v>
      </c>
      <c r="F81" s="229"/>
      <c r="G81" s="229"/>
      <c r="H81" s="229"/>
      <c r="I81" s="229"/>
    </row>
    <row r="82" spans="2:9" ht="15.75" customHeight="1" x14ac:dyDescent="0.2">
      <c r="B82" s="21" t="s">
        <v>131</v>
      </c>
      <c r="D82" s="22">
        <v>20.2895</v>
      </c>
      <c r="E82" s="119" t="s">
        <v>41</v>
      </c>
      <c r="F82" s="229"/>
      <c r="G82" s="229"/>
      <c r="H82" s="229"/>
      <c r="I82" s="229"/>
    </row>
    <row r="83" spans="2:9" ht="15.75" customHeight="1" x14ac:dyDescent="0.2">
      <c r="B83" s="21" t="s">
        <v>42</v>
      </c>
      <c r="D83" s="22">
        <v>28.321999999999999</v>
      </c>
      <c r="E83" s="20" t="s">
        <v>41</v>
      </c>
      <c r="F83" s="229"/>
      <c r="G83" s="229"/>
      <c r="H83" s="229"/>
      <c r="I83" s="229"/>
    </row>
    <row r="84" spans="2:9" ht="15.75" customHeight="1" x14ac:dyDescent="0.2">
      <c r="B84" s="21"/>
      <c r="I84" s="23"/>
    </row>
    <row r="85" spans="2:9" ht="15.75" customHeight="1" x14ac:dyDescent="0.2">
      <c r="B85" s="116" t="s">
        <v>43</v>
      </c>
      <c r="C85" s="24"/>
      <c r="D85" s="25" t="s">
        <v>44</v>
      </c>
      <c r="E85" s="24"/>
      <c r="F85" s="26"/>
      <c r="I85" s="23"/>
    </row>
    <row r="86" spans="2:9" ht="15.75" customHeight="1" x14ac:dyDescent="0.2">
      <c r="B86" s="117" t="s">
        <v>45</v>
      </c>
      <c r="D86" s="27">
        <f>D61</f>
        <v>0</v>
      </c>
      <c r="E86" s="20" t="s">
        <v>46</v>
      </c>
      <c r="F86" s="28"/>
    </row>
    <row r="87" spans="2:9" ht="15.75" customHeight="1" x14ac:dyDescent="0.2">
      <c r="B87" s="117" t="s">
        <v>47</v>
      </c>
      <c r="D87" s="27">
        <f>IF(D86&gt;11.99,IF(D86&gt;17.99,D83,D82),D81)</f>
        <v>19.099499999999999</v>
      </c>
      <c r="F87" s="28"/>
    </row>
    <row r="88" spans="2:9" ht="15.75" customHeight="1" x14ac:dyDescent="0.2">
      <c r="B88" s="117" t="s">
        <v>48</v>
      </c>
      <c r="D88" s="27">
        <f>D86*D87</f>
        <v>0</v>
      </c>
      <c r="F88" s="28"/>
    </row>
    <row r="89" spans="2:9" ht="15.75" customHeight="1" x14ac:dyDescent="0.2">
      <c r="B89" s="117" t="s">
        <v>49</v>
      </c>
      <c r="D89" s="27">
        <f>IF(E107=2,D88,0)</f>
        <v>0</v>
      </c>
      <c r="F89" s="28"/>
    </row>
    <row r="90" spans="2:9" ht="15.75" customHeight="1" x14ac:dyDescent="0.2">
      <c r="B90" s="118" t="s">
        <v>50</v>
      </c>
      <c r="C90" s="29"/>
      <c r="D90" s="30">
        <f>SUM(D88:D89)</f>
        <v>0</v>
      </c>
      <c r="E90" s="31"/>
      <c r="F90" s="32"/>
    </row>
    <row r="93" spans="2:9" ht="15.75" customHeight="1" x14ac:dyDescent="0.2">
      <c r="B93" s="42" t="s">
        <v>116</v>
      </c>
    </row>
    <row r="94" spans="2:9" s="39" customFormat="1" ht="15.75" customHeight="1" x14ac:dyDescent="0.2"/>
    <row r="95" spans="2:9" s="39" customFormat="1" ht="15.75" hidden="1" customHeight="1" x14ac:dyDescent="0.2">
      <c r="B95" s="39">
        <v>1</v>
      </c>
      <c r="C95" s="39" t="s">
        <v>62</v>
      </c>
    </row>
    <row r="96" spans="2:9" s="39" customFormat="1" ht="15.75" hidden="1" customHeight="1" x14ac:dyDescent="0.2"/>
    <row r="97" spans="2:8" s="39" customFormat="1" ht="15.75" hidden="1" customHeight="1" x14ac:dyDescent="0.2">
      <c r="B97" s="39" t="s">
        <v>32</v>
      </c>
      <c r="E97" s="33">
        <v>1</v>
      </c>
      <c r="F97" s="39" t="s">
        <v>20</v>
      </c>
    </row>
    <row r="98" spans="2:8" s="39" customFormat="1" ht="15.75" hidden="1" customHeight="1" x14ac:dyDescent="0.2">
      <c r="B98" s="39" t="s">
        <v>33</v>
      </c>
      <c r="E98" s="33"/>
    </row>
    <row r="99" spans="2:8" s="39" customFormat="1" ht="15.75" hidden="1" customHeight="1" x14ac:dyDescent="0.2">
      <c r="B99" s="39" t="s">
        <v>61</v>
      </c>
      <c r="E99" s="33"/>
    </row>
    <row r="100" spans="2:8" s="39" customFormat="1" ht="15.75" hidden="1" customHeight="1" x14ac:dyDescent="0.2">
      <c r="B100" s="39" t="s">
        <v>34</v>
      </c>
      <c r="E100" s="33"/>
    </row>
    <row r="101" spans="2:8" s="39" customFormat="1" ht="15.75" hidden="1" customHeight="1" x14ac:dyDescent="0.2">
      <c r="B101" s="39" t="s">
        <v>35</v>
      </c>
      <c r="E101" s="33"/>
    </row>
    <row r="102" spans="2:8" s="39" customFormat="1" ht="15.75" hidden="1" customHeight="1" x14ac:dyDescent="0.2">
      <c r="B102" s="39" t="s">
        <v>97</v>
      </c>
      <c r="E102" s="33"/>
    </row>
    <row r="103" spans="2:8" s="39" customFormat="1" ht="15.75" hidden="1" customHeight="1" x14ac:dyDescent="0.2">
      <c r="B103" s="39" t="s">
        <v>32</v>
      </c>
      <c r="E103" s="33">
        <v>1</v>
      </c>
      <c r="F103" s="39" t="s">
        <v>39</v>
      </c>
    </row>
    <row r="104" spans="2:8" s="39" customFormat="1" ht="15.75" hidden="1" customHeight="1" x14ac:dyDescent="0.2">
      <c r="B104" s="39" t="s">
        <v>36</v>
      </c>
      <c r="E104" s="33"/>
    </row>
    <row r="105" spans="2:8" s="39" customFormat="1" ht="15.75" hidden="1" customHeight="1" x14ac:dyDescent="0.2">
      <c r="B105" s="39" t="s">
        <v>37</v>
      </c>
      <c r="E105" s="33"/>
    </row>
    <row r="106" spans="2:8" s="39" customFormat="1" ht="15.75" hidden="1" customHeight="1" x14ac:dyDescent="0.2">
      <c r="E106" s="33"/>
    </row>
    <row r="107" spans="2:8" s="39" customFormat="1" ht="15.75" hidden="1" customHeight="1" x14ac:dyDescent="0.2">
      <c r="B107" s="39" t="s">
        <v>32</v>
      </c>
      <c r="E107" s="33">
        <v>1</v>
      </c>
      <c r="F107" s="39" t="s">
        <v>40</v>
      </c>
      <c r="G107" s="39" t="b">
        <v>0</v>
      </c>
      <c r="H107" s="39" t="s">
        <v>91</v>
      </c>
    </row>
    <row r="108" spans="2:8" s="39" customFormat="1" ht="15.75" hidden="1" customHeight="1" x14ac:dyDescent="0.2">
      <c r="B108" s="39" t="s">
        <v>36</v>
      </c>
    </row>
    <row r="109" spans="2:8" s="39" customFormat="1" ht="15.75" hidden="1" customHeight="1" x14ac:dyDescent="0.2">
      <c r="B109" s="39" t="s">
        <v>37</v>
      </c>
    </row>
    <row r="110" spans="2:8" s="39" customFormat="1" ht="15.75" hidden="1" customHeight="1" x14ac:dyDescent="0.2">
      <c r="E110" s="33"/>
    </row>
    <row r="111" spans="2:8" s="39" customFormat="1" ht="15.75" hidden="1" customHeight="1" x14ac:dyDescent="0.2">
      <c r="E111" s="33" t="b">
        <v>0</v>
      </c>
      <c r="F111" s="39" t="s">
        <v>98</v>
      </c>
    </row>
    <row r="112" spans="2:8" s="39" customFormat="1" ht="15.75" hidden="1" customHeight="1" x14ac:dyDescent="0.2">
      <c r="E112" s="39" t="b">
        <v>0</v>
      </c>
      <c r="F112" s="39" t="s">
        <v>99</v>
      </c>
    </row>
    <row r="113" spans="5:6" s="39" customFormat="1" ht="15.75" hidden="1" customHeight="1" x14ac:dyDescent="0.2">
      <c r="E113" s="39">
        <v>2</v>
      </c>
      <c r="F113" s="39" t="s">
        <v>94</v>
      </c>
    </row>
    <row r="114" spans="5:6" s="39" customFormat="1" ht="15.75" hidden="1" customHeight="1" x14ac:dyDescent="0.2"/>
    <row r="115" spans="5:6" s="39" customFormat="1" ht="15.75" hidden="1" customHeight="1" x14ac:dyDescent="0.2">
      <c r="E115" s="39" t="b">
        <v>0</v>
      </c>
      <c r="F115" s="39" t="s">
        <v>90</v>
      </c>
    </row>
    <row r="116" spans="5:6" ht="15.75" hidden="1" customHeight="1" x14ac:dyDescent="0.2"/>
    <row r="117" spans="5:6" ht="15.75" hidden="1" customHeight="1" x14ac:dyDescent="0.2"/>
  </sheetData>
  <sheetProtection algorithmName="SHA-512" hashValue="qzYnAbRUXAybhuE8HmymyhJQp7etio+MgEQCJT4AJbDDyv5TAgHp9E0uU2IW2v+Wc35lQzPhgHKSymce2nfhAQ==" saltValue="3MVHb+crXgmdOY8sF75B3A==" spinCount="100000" sheet="1" selectLockedCells="1"/>
  <mergeCells count="64">
    <mergeCell ref="C32:E32"/>
    <mergeCell ref="G32:H32"/>
    <mergeCell ref="C35:H35"/>
    <mergeCell ref="B68:B69"/>
    <mergeCell ref="C68:G68"/>
    <mergeCell ref="B59:H59"/>
    <mergeCell ref="C63:D63"/>
    <mergeCell ref="B61:C61"/>
    <mergeCell ref="C44:E44"/>
    <mergeCell ref="B52:G54"/>
    <mergeCell ref="C64:E64"/>
    <mergeCell ref="B66:E66"/>
    <mergeCell ref="B38:H38"/>
    <mergeCell ref="B57:G58"/>
    <mergeCell ref="F81:I83"/>
    <mergeCell ref="C69:G69"/>
    <mergeCell ref="C70:G70"/>
    <mergeCell ref="B73:E73"/>
    <mergeCell ref="B74:C74"/>
    <mergeCell ref="B75:F75"/>
    <mergeCell ref="B77:F77"/>
    <mergeCell ref="B78:H78"/>
    <mergeCell ref="B76:F76"/>
    <mergeCell ref="C30:H30"/>
    <mergeCell ref="C26:H26"/>
    <mergeCell ref="C27:H27"/>
    <mergeCell ref="C28:H28"/>
    <mergeCell ref="B47:G51"/>
    <mergeCell ref="G44:H44"/>
    <mergeCell ref="B37:H37"/>
    <mergeCell ref="B39:C39"/>
    <mergeCell ref="E39:F39"/>
    <mergeCell ref="C33:E33"/>
    <mergeCell ref="G33:H33"/>
    <mergeCell ref="C34:E34"/>
    <mergeCell ref="G34:H34"/>
    <mergeCell ref="B42:H43"/>
    <mergeCell ref="B41:H41"/>
    <mergeCell ref="C31:H31"/>
    <mergeCell ref="I1:J4"/>
    <mergeCell ref="E22:H23"/>
    <mergeCell ref="E21:H21"/>
    <mergeCell ref="E19:H19"/>
    <mergeCell ref="A1:H2"/>
    <mergeCell ref="B17:H17"/>
    <mergeCell ref="E20:F20"/>
    <mergeCell ref="G20:H20"/>
    <mergeCell ref="C5:H5"/>
    <mergeCell ref="C20:D20"/>
    <mergeCell ref="B10:H10"/>
    <mergeCell ref="B11:H11"/>
    <mergeCell ref="B13:F13"/>
    <mergeCell ref="B14:C14"/>
    <mergeCell ref="C29:H29"/>
    <mergeCell ref="B4:H4"/>
    <mergeCell ref="B9:H9"/>
    <mergeCell ref="C25:H25"/>
    <mergeCell ref="C18:H18"/>
    <mergeCell ref="C19:D19"/>
    <mergeCell ref="C22:D22"/>
    <mergeCell ref="B21:D21"/>
    <mergeCell ref="B24:H24"/>
    <mergeCell ref="D14:H14"/>
    <mergeCell ref="B15:H16"/>
  </mergeCells>
  <phoneticPr fontId="17" type="noConversion"/>
  <dataValidations count="3">
    <dataValidation operator="greaterThanOrEqual" allowBlank="1" errorTitle="whole number only" sqref="D39" xr:uid="{00000000-0002-0000-0000-000000000000}"/>
    <dataValidation allowBlank="1" showInputMessage="1" showErrorMessage="1" promptTitle="Country" prompt="Most applications from boats outside the UK go via local area representatives. Please read the explanatory notes before completing this form further." sqref="C33" xr:uid="{00000000-0002-0000-0000-000001000000}"/>
    <dataValidation allowBlank="1" showErrorMessage="1" promptTitle="Recognised One Designs" prompt="Select the One Design appropriate for your yacht. Note that Farr 45's have two options. Sigma 38OOD owners should contact the class assocaition. " sqref="B22:B23" xr:uid="{00000000-0002-0000-0000-000002000000}"/>
  </dataValidations>
  <pageMargins left="0.34" right="0.2" top="0.39" bottom="0.39" header="0.25" footer="0.2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0" r:id="rId4" name="Drop Down 6">
              <controlPr locked="0" defaultSize="0" autoLine="0" autoPict="0">
                <anchor moveWithCells="1">
                  <from>
                    <xdr:col>1</xdr:col>
                    <xdr:colOff>2105025</xdr:colOff>
                    <xdr:row>61</xdr:row>
                    <xdr:rowOff>152400</xdr:rowOff>
                  </from>
                  <to>
                    <xdr:col>3</xdr:col>
                    <xdr:colOff>590550</xdr:colOff>
                    <xdr:row>62</xdr:row>
                    <xdr:rowOff>152400</xdr:rowOff>
                  </to>
                </anchor>
              </controlPr>
            </control>
          </mc:Choice>
        </mc:AlternateContent>
        <mc:AlternateContent xmlns:mc="http://schemas.openxmlformats.org/markup-compatibility/2006">
          <mc:Choice Requires="x14">
            <control shapeId="1031" r:id="rId5" name="Drop Down 7">
              <controlPr locked="0" defaultSize="0" autoLine="0" autoPict="0">
                <anchor moveWithCells="1">
                  <from>
                    <xdr:col>5</xdr:col>
                    <xdr:colOff>352425</xdr:colOff>
                    <xdr:row>73</xdr:row>
                    <xdr:rowOff>180975</xdr:rowOff>
                  </from>
                  <to>
                    <xdr:col>7</xdr:col>
                    <xdr:colOff>533400</xdr:colOff>
                    <xdr:row>74</xdr:row>
                    <xdr:rowOff>190500</xdr:rowOff>
                  </to>
                </anchor>
              </controlPr>
            </control>
          </mc:Choice>
        </mc:AlternateContent>
        <mc:AlternateContent xmlns:mc="http://schemas.openxmlformats.org/markup-compatibility/2006">
          <mc:Choice Requires="x14">
            <control shapeId="1036" r:id="rId6" name="Drop Down 12">
              <controlPr locked="0" defaultSize="0" autoLine="0" autoPict="0">
                <anchor moveWithCells="1">
                  <from>
                    <xdr:col>4</xdr:col>
                    <xdr:colOff>38100</xdr:colOff>
                    <xdr:row>20</xdr:row>
                    <xdr:rowOff>28575</xdr:rowOff>
                  </from>
                  <to>
                    <xdr:col>7</xdr:col>
                    <xdr:colOff>504825</xdr:colOff>
                    <xdr:row>20</xdr:row>
                    <xdr:rowOff>295275</xdr:rowOff>
                  </to>
                </anchor>
              </controlPr>
            </control>
          </mc:Choice>
        </mc:AlternateContent>
        <mc:AlternateContent xmlns:mc="http://schemas.openxmlformats.org/markup-compatibility/2006">
          <mc:Choice Requires="x14">
            <control shapeId="1082" r:id="rId7" name="Check Box 58">
              <controlPr locked="0" defaultSize="0" autoFill="0" autoLine="0" autoPict="0">
                <anchor moveWithCells="1">
                  <from>
                    <xdr:col>1</xdr:col>
                    <xdr:colOff>1647825</xdr:colOff>
                    <xdr:row>54</xdr:row>
                    <xdr:rowOff>76200</xdr:rowOff>
                  </from>
                  <to>
                    <xdr:col>2</xdr:col>
                    <xdr:colOff>276225</xdr:colOff>
                    <xdr:row>55</xdr:row>
                    <xdr:rowOff>104775</xdr:rowOff>
                  </to>
                </anchor>
              </controlPr>
            </control>
          </mc:Choice>
        </mc:AlternateContent>
        <mc:AlternateContent xmlns:mc="http://schemas.openxmlformats.org/markup-compatibility/2006">
          <mc:Choice Requires="x14">
            <control shapeId="1083" r:id="rId8" name="Drop Down 59">
              <controlPr locked="0" defaultSize="0" autoLine="0" autoPict="0">
                <anchor moveWithCells="1">
                  <from>
                    <xdr:col>5</xdr:col>
                    <xdr:colOff>457200</xdr:colOff>
                    <xdr:row>12</xdr:row>
                    <xdr:rowOff>9525</xdr:rowOff>
                  </from>
                  <to>
                    <xdr:col>7</xdr:col>
                    <xdr:colOff>561975</xdr:colOff>
                    <xdr:row>13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sheetPr>
  <dimension ref="A1:H42"/>
  <sheetViews>
    <sheetView workbookViewId="0">
      <selection activeCell="B1" sqref="B1"/>
    </sheetView>
  </sheetViews>
  <sheetFormatPr defaultColWidth="10.140625" defaultRowHeight="14.25" x14ac:dyDescent="0.2"/>
  <cols>
    <col min="1" max="1" width="10.140625" style="1" customWidth="1"/>
    <col min="2" max="2" width="23.140625" style="1" customWidth="1"/>
    <col min="3" max="3" width="7.85546875" style="6" customWidth="1"/>
    <col min="4" max="4" width="10.140625" style="1" customWidth="1"/>
    <col min="5" max="5" width="8.28515625" style="1" customWidth="1"/>
    <col min="6" max="6" width="20" style="1" customWidth="1"/>
    <col min="7" max="9" width="10.140625" style="1" customWidth="1"/>
    <col min="10" max="16384" width="10.140625" style="1"/>
  </cols>
  <sheetData>
    <row r="1" spans="1:8" x14ac:dyDescent="0.2">
      <c r="B1" s="7" t="s">
        <v>55</v>
      </c>
    </row>
    <row r="2" spans="1:8" x14ac:dyDescent="0.2">
      <c r="B2" s="8" t="s">
        <v>56</v>
      </c>
    </row>
    <row r="3" spans="1:8" ht="15" customHeight="1" x14ac:dyDescent="0.2">
      <c r="B3" s="9" t="s">
        <v>62</v>
      </c>
      <c r="C3" s="10" t="s">
        <v>54</v>
      </c>
      <c r="D3" s="11"/>
      <c r="E3" s="2"/>
      <c r="F3" s="3"/>
    </row>
    <row r="4" spans="1:8" ht="15" customHeight="1" x14ac:dyDescent="0.2">
      <c r="A4" s="1">
        <v>1</v>
      </c>
      <c r="B4" s="41" t="s">
        <v>32</v>
      </c>
      <c r="C4" s="10">
        <v>0</v>
      </c>
      <c r="D4" s="11"/>
      <c r="E4" s="2"/>
      <c r="F4" s="40"/>
      <c r="G4" s="52">
        <f>Form!B95</f>
        <v>1</v>
      </c>
      <c r="H4" s="52"/>
    </row>
    <row r="5" spans="1:8" ht="14.1" customHeight="1" x14ac:dyDescent="0.2">
      <c r="A5" s="1">
        <v>2</v>
      </c>
      <c r="B5" s="5" t="s">
        <v>152</v>
      </c>
      <c r="C5" s="4">
        <v>7.53</v>
      </c>
      <c r="D5" s="5"/>
      <c r="G5" s="1" t="str">
        <f ca="1">LOOKUP(G4,A4:A42,B4:B39)</f>
        <v>&lt;select from list&gt;</v>
      </c>
    </row>
    <row r="6" spans="1:8" ht="14.1" customHeight="1" x14ac:dyDescent="0.2">
      <c r="A6" s="1">
        <v>3</v>
      </c>
      <c r="B6" s="5" t="s">
        <v>151</v>
      </c>
      <c r="C6" s="4">
        <v>7.53</v>
      </c>
      <c r="D6" s="5"/>
    </row>
    <row r="7" spans="1:8" ht="14.1" customHeight="1" x14ac:dyDescent="0.2">
      <c r="A7" s="1">
        <v>4</v>
      </c>
      <c r="B7" s="5" t="s">
        <v>144</v>
      </c>
      <c r="C7" s="4">
        <v>15.24</v>
      </c>
      <c r="D7" s="5"/>
    </row>
    <row r="8" spans="1:8" ht="14.1" customHeight="1" x14ac:dyDescent="0.2">
      <c r="A8" s="1">
        <v>5</v>
      </c>
      <c r="B8" s="5" t="s">
        <v>143</v>
      </c>
      <c r="C8" s="4">
        <v>12.98</v>
      </c>
      <c r="D8" s="5"/>
    </row>
    <row r="9" spans="1:8" ht="14.1" customHeight="1" x14ac:dyDescent="0.2">
      <c r="A9" s="1">
        <v>6</v>
      </c>
      <c r="B9" s="5" t="s">
        <v>100</v>
      </c>
      <c r="C9" s="4">
        <v>9.66</v>
      </c>
      <c r="D9" s="5"/>
    </row>
    <row r="10" spans="1:8" ht="14.1" customHeight="1" x14ac:dyDescent="0.2">
      <c r="A10" s="1">
        <v>7</v>
      </c>
      <c r="B10" s="5" t="s">
        <v>146</v>
      </c>
      <c r="C10" s="4">
        <v>8</v>
      </c>
      <c r="D10" s="5"/>
    </row>
    <row r="11" spans="1:8" ht="14.1" customHeight="1" x14ac:dyDescent="0.2">
      <c r="A11" s="1">
        <v>8</v>
      </c>
      <c r="B11" s="5" t="s">
        <v>166</v>
      </c>
      <c r="C11" s="4">
        <v>9.3000000000000007</v>
      </c>
      <c r="D11" s="5"/>
    </row>
    <row r="12" spans="1:8" ht="14.1" customHeight="1" x14ac:dyDescent="0.2">
      <c r="A12" s="1">
        <v>9</v>
      </c>
      <c r="B12" s="5" t="s">
        <v>118</v>
      </c>
      <c r="C12" s="4">
        <v>9.43</v>
      </c>
      <c r="D12" s="5"/>
    </row>
    <row r="13" spans="1:8" ht="14.1" customHeight="1" x14ac:dyDescent="0.2">
      <c r="A13" s="1">
        <v>10</v>
      </c>
      <c r="B13" s="5" t="s">
        <v>117</v>
      </c>
      <c r="C13" s="4">
        <v>10.9</v>
      </c>
      <c r="D13" s="5"/>
    </row>
    <row r="14" spans="1:8" ht="14.1" customHeight="1" x14ac:dyDescent="0.2">
      <c r="A14" s="1">
        <v>11</v>
      </c>
      <c r="B14" s="5" t="s">
        <v>101</v>
      </c>
      <c r="C14" s="4">
        <v>12.41</v>
      </c>
      <c r="D14" s="5"/>
    </row>
    <row r="15" spans="1:8" ht="14.1" customHeight="1" x14ac:dyDescent="0.2">
      <c r="A15" s="1">
        <v>12</v>
      </c>
      <c r="B15" s="5" t="s">
        <v>148</v>
      </c>
      <c r="C15" s="4">
        <v>10.09</v>
      </c>
      <c r="D15" s="5"/>
    </row>
    <row r="16" spans="1:8" ht="14.1" customHeight="1" x14ac:dyDescent="0.2">
      <c r="A16" s="1">
        <v>13</v>
      </c>
      <c r="B16" s="5" t="s">
        <v>160</v>
      </c>
      <c r="C16" s="4">
        <v>6.71</v>
      </c>
      <c r="D16" s="5"/>
    </row>
    <row r="17" spans="1:4" ht="14.1" customHeight="1" x14ac:dyDescent="0.2">
      <c r="A17" s="1">
        <v>14</v>
      </c>
      <c r="B17" s="5" t="s">
        <v>161</v>
      </c>
      <c r="C17" s="4">
        <v>9.2200000000000006</v>
      </c>
      <c r="D17" s="5"/>
    </row>
    <row r="18" spans="1:4" ht="14.1" customHeight="1" x14ac:dyDescent="0.2">
      <c r="A18" s="1">
        <v>15</v>
      </c>
      <c r="B18" s="5" t="s">
        <v>102</v>
      </c>
      <c r="C18" s="4">
        <v>7.07</v>
      </c>
      <c r="D18" s="5"/>
    </row>
    <row r="19" spans="1:4" ht="14.1" customHeight="1" x14ac:dyDescent="0.2">
      <c r="A19" s="1">
        <v>16</v>
      </c>
      <c r="B19" s="5" t="s">
        <v>103</v>
      </c>
      <c r="C19" s="4">
        <v>8.56</v>
      </c>
      <c r="D19" s="5"/>
    </row>
    <row r="20" spans="1:4" ht="14.1" customHeight="1" x14ac:dyDescent="0.2">
      <c r="A20" s="1">
        <v>17</v>
      </c>
      <c r="B20" s="5" t="s">
        <v>104</v>
      </c>
      <c r="C20" s="4">
        <v>8.56</v>
      </c>
      <c r="D20" s="5"/>
    </row>
    <row r="21" spans="1:4" ht="14.1" customHeight="1" x14ac:dyDescent="0.2">
      <c r="A21" s="1">
        <v>18</v>
      </c>
      <c r="B21" s="5" t="s">
        <v>105</v>
      </c>
      <c r="C21" s="4">
        <v>6.86</v>
      </c>
      <c r="D21" s="5"/>
    </row>
    <row r="22" spans="1:4" ht="14.1" customHeight="1" x14ac:dyDescent="0.2">
      <c r="A22" s="1">
        <v>19</v>
      </c>
      <c r="B22" s="5" t="s">
        <v>106</v>
      </c>
      <c r="C22" s="4">
        <v>7.32</v>
      </c>
      <c r="D22" s="5"/>
    </row>
    <row r="23" spans="1:4" ht="14.1" customHeight="1" x14ac:dyDescent="0.2">
      <c r="A23" s="1">
        <v>20</v>
      </c>
      <c r="B23" s="5" t="s">
        <v>123</v>
      </c>
      <c r="C23" s="4">
        <v>6.92</v>
      </c>
      <c r="D23" s="5"/>
    </row>
    <row r="24" spans="1:4" ht="14.1" customHeight="1" x14ac:dyDescent="0.2">
      <c r="A24" s="1">
        <v>21</v>
      </c>
      <c r="B24" s="5" t="s">
        <v>107</v>
      </c>
      <c r="C24" s="4">
        <v>8</v>
      </c>
      <c r="D24" s="5"/>
    </row>
    <row r="25" spans="1:4" ht="14.1" customHeight="1" x14ac:dyDescent="0.2">
      <c r="A25" s="1">
        <v>22</v>
      </c>
      <c r="B25" s="5" t="s">
        <v>108</v>
      </c>
      <c r="C25" s="4">
        <v>7.56</v>
      </c>
      <c r="D25" s="5"/>
    </row>
    <row r="26" spans="1:4" ht="14.1" customHeight="1" x14ac:dyDescent="0.2">
      <c r="A26" s="1">
        <v>23</v>
      </c>
      <c r="B26" s="5" t="s">
        <v>109</v>
      </c>
      <c r="C26" s="4">
        <v>9.68</v>
      </c>
      <c r="D26" s="5"/>
    </row>
    <row r="27" spans="1:4" ht="14.1" customHeight="1" x14ac:dyDescent="0.2">
      <c r="A27" s="1">
        <v>24</v>
      </c>
      <c r="B27" s="5" t="s">
        <v>110</v>
      </c>
      <c r="C27" s="4">
        <v>7.46</v>
      </c>
      <c r="D27" s="5"/>
    </row>
    <row r="28" spans="1:4" ht="14.1" customHeight="1" x14ac:dyDescent="0.2">
      <c r="A28" s="1">
        <v>25</v>
      </c>
      <c r="B28" s="5" t="s">
        <v>162</v>
      </c>
      <c r="C28" s="5">
        <v>6.15</v>
      </c>
      <c r="D28" s="5"/>
    </row>
    <row r="29" spans="1:4" ht="14.1" customHeight="1" x14ac:dyDescent="0.2">
      <c r="A29" s="1">
        <v>26</v>
      </c>
      <c r="B29" s="5" t="s">
        <v>163</v>
      </c>
      <c r="C29" s="5">
        <v>9.8699999999999992</v>
      </c>
      <c r="D29" s="5"/>
    </row>
    <row r="30" spans="1:4" ht="14.1" customHeight="1" x14ac:dyDescent="0.2">
      <c r="A30" s="1">
        <v>27</v>
      </c>
      <c r="B30" s="5" t="s">
        <v>164</v>
      </c>
      <c r="C30" s="4">
        <v>11.55</v>
      </c>
      <c r="D30" s="5"/>
    </row>
    <row r="31" spans="1:4" ht="14.1" customHeight="1" x14ac:dyDescent="0.2">
      <c r="A31" s="1">
        <v>28</v>
      </c>
      <c r="B31" s="5" t="s">
        <v>111</v>
      </c>
      <c r="C31" s="4">
        <v>7.01</v>
      </c>
      <c r="D31" s="5"/>
    </row>
    <row r="32" spans="1:4" ht="14.1" customHeight="1" x14ac:dyDescent="0.2">
      <c r="A32" s="1">
        <v>29</v>
      </c>
      <c r="B32" s="5" t="s">
        <v>112</v>
      </c>
      <c r="C32" s="4">
        <v>6.55</v>
      </c>
      <c r="D32" s="5"/>
    </row>
    <row r="33" spans="1:4" ht="14.1" customHeight="1" x14ac:dyDescent="0.2">
      <c r="A33" s="1">
        <v>30</v>
      </c>
      <c r="B33" s="5" t="s">
        <v>165</v>
      </c>
      <c r="C33" s="4">
        <v>9</v>
      </c>
      <c r="D33" s="5"/>
    </row>
    <row r="34" spans="1:4" ht="14.1" customHeight="1" x14ac:dyDescent="0.2">
      <c r="A34" s="1">
        <v>31</v>
      </c>
      <c r="B34" s="5" t="s">
        <v>113</v>
      </c>
      <c r="C34" s="4">
        <v>13.83</v>
      </c>
      <c r="D34" s="5"/>
    </row>
    <row r="35" spans="1:4" ht="14.1" customHeight="1" x14ac:dyDescent="0.2">
      <c r="A35" s="1">
        <v>32</v>
      </c>
      <c r="B35" s="126" t="s">
        <v>114</v>
      </c>
      <c r="C35" s="4">
        <v>9.73</v>
      </c>
      <c r="D35" s="5"/>
    </row>
    <row r="36" spans="1:4" ht="14.1" customHeight="1" x14ac:dyDescent="0.2">
      <c r="A36" s="1">
        <v>33</v>
      </c>
      <c r="B36" s="126" t="s">
        <v>153</v>
      </c>
      <c r="C36" s="4">
        <v>11.78</v>
      </c>
      <c r="D36" s="5"/>
    </row>
    <row r="37" spans="1:4" ht="14.1" customHeight="1" x14ac:dyDescent="0.2">
      <c r="A37" s="1">
        <v>34</v>
      </c>
      <c r="B37" s="5" t="s">
        <v>125</v>
      </c>
      <c r="C37" s="4">
        <v>6.4</v>
      </c>
      <c r="D37" s="5"/>
    </row>
    <row r="38" spans="1:4" ht="14.1" customHeight="1" x14ac:dyDescent="0.2">
      <c r="A38" s="1">
        <v>35</v>
      </c>
      <c r="B38" s="5" t="s">
        <v>127</v>
      </c>
      <c r="C38" s="4">
        <v>20.37</v>
      </c>
      <c r="D38" s="5"/>
    </row>
    <row r="39" spans="1:4" ht="14.1" customHeight="1" x14ac:dyDescent="0.2">
      <c r="A39" s="1">
        <v>36</v>
      </c>
      <c r="B39" s="5" t="s">
        <v>126</v>
      </c>
      <c r="C39" s="4">
        <v>5.82</v>
      </c>
      <c r="D39" s="5"/>
    </row>
    <row r="40" spans="1:4" ht="14.1" customHeight="1" x14ac:dyDescent="0.2">
      <c r="D40" s="5"/>
    </row>
    <row r="41" spans="1:4" x14ac:dyDescent="0.2">
      <c r="D41" s="5"/>
    </row>
    <row r="42" spans="1:4" x14ac:dyDescent="0.2">
      <c r="A42" s="1" t="s">
        <v>124</v>
      </c>
      <c r="B42" s="52">
        <f>Form!B95</f>
        <v>1</v>
      </c>
    </row>
  </sheetData>
  <sheetProtection algorithmName="SHA-512" hashValue="qam5AOQddxcKtWdcNJy0kq6H6z7Co0p9IBACCBO3CHQcc4qCmg8/H1c3584XJ05gRBraNOqcfQOTlIl/r7xkbw==" saltValue="zs1FzFvZZ07NB83PMkCX0A==" spinCount="100000" sheet="1" objects="1" scenarios="1"/>
  <phoneticPr fontId="17"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4"/>
  <sheetViews>
    <sheetView topLeftCell="T1" workbookViewId="0">
      <selection activeCell="U3" sqref="U3"/>
    </sheetView>
  </sheetViews>
  <sheetFormatPr defaultColWidth="9.140625" defaultRowHeight="12.75" x14ac:dyDescent="0.2"/>
  <cols>
    <col min="1" max="1" width="13.7109375" style="17" hidden="1" customWidth="1"/>
    <col min="2" max="2" width="13.42578125" hidden="1" customWidth="1"/>
    <col min="3" max="3" width="36.42578125" hidden="1" customWidth="1"/>
    <col min="4" max="4" width="22.7109375" hidden="1" customWidth="1"/>
    <col min="5" max="5" width="17.28515625" hidden="1" customWidth="1"/>
    <col min="6" max="6" width="26.28515625" hidden="1" customWidth="1"/>
    <col min="7" max="7" width="25.140625" hidden="1" customWidth="1"/>
    <col min="8" max="8" width="14.42578125" hidden="1" customWidth="1"/>
    <col min="9" max="9" width="9" hidden="1" customWidth="1"/>
    <col min="10" max="10" width="14.42578125" hidden="1" customWidth="1"/>
    <col min="11" max="11" width="12.28515625" hidden="1" customWidth="1"/>
    <col min="12" max="12" width="17.7109375" hidden="1" customWidth="1"/>
    <col min="13" max="13" width="16.42578125" style="38" hidden="1" customWidth="1"/>
    <col min="14" max="14" width="13.28515625" style="38" hidden="1" customWidth="1"/>
    <col min="15" max="15" width="23.42578125" hidden="1" customWidth="1"/>
    <col min="16" max="18" width="12.42578125" hidden="1" customWidth="1"/>
    <col min="19" max="19" width="14" hidden="1" customWidth="1"/>
    <col min="20" max="20" width="9.140625" customWidth="1"/>
  </cols>
  <sheetData>
    <row r="1" spans="1:20" x14ac:dyDescent="0.2">
      <c r="A1" s="17" t="s">
        <v>64</v>
      </c>
      <c r="B1" t="s">
        <v>65</v>
      </c>
      <c r="C1" t="s">
        <v>66</v>
      </c>
      <c r="D1" t="s">
        <v>67</v>
      </c>
      <c r="E1" t="s">
        <v>68</v>
      </c>
      <c r="F1" t="s">
        <v>69</v>
      </c>
      <c r="G1" t="s">
        <v>70</v>
      </c>
      <c r="H1" t="s">
        <v>71</v>
      </c>
      <c r="I1" t="s">
        <v>72</v>
      </c>
      <c r="J1" t="s">
        <v>73</v>
      </c>
      <c r="K1" t="s">
        <v>74</v>
      </c>
      <c r="L1" t="s">
        <v>75</v>
      </c>
      <c r="M1" s="34" t="s">
        <v>78</v>
      </c>
      <c r="N1" s="34" t="s">
        <v>79</v>
      </c>
      <c r="O1" t="s">
        <v>80</v>
      </c>
      <c r="P1" t="s">
        <v>81</v>
      </c>
      <c r="Q1" t="s">
        <v>14</v>
      </c>
      <c r="R1" t="s">
        <v>15</v>
      </c>
      <c r="S1" t="s">
        <v>83</v>
      </c>
      <c r="T1" t="s">
        <v>147</v>
      </c>
    </row>
    <row r="2" spans="1:20" x14ac:dyDescent="0.2">
      <c r="A2" s="17" t="str">
        <f>IF(Form!$C18="","donotimport",UPPER(Form!$C18))</f>
        <v>donotimport</v>
      </c>
      <c r="B2" s="17" t="str">
        <f>IF(Form!$C19="","donotimport",Form!$C19)</f>
        <v>donotimport</v>
      </c>
      <c r="C2" t="str">
        <f>IF(Form!B95=1,"donotimport",UPPER(Designs!G5))</f>
        <v>donotimport</v>
      </c>
      <c r="D2" s="17" t="str">
        <f>IF(Form!$C25="","donotimport",Form!$C25)</f>
        <v>donotimport</v>
      </c>
      <c r="E2" s="17" t="str">
        <f>IF(Form!$C26="","donotimport",Form!$C26)</f>
        <v>donotimport</v>
      </c>
      <c r="F2" s="17" t="str">
        <f>IF(Form!$C27="","donotimport",Form!$C27)</f>
        <v>donotimport</v>
      </c>
      <c r="G2" s="17" t="str">
        <f>IF(Form!$C28="","donotimport",Form!$C28)</f>
        <v>donotimport</v>
      </c>
      <c r="H2" s="17" t="str">
        <f>IF(Form!$C29="","donotimport",Form!$C29)</f>
        <v>donotimport</v>
      </c>
      <c r="I2" s="17" t="str">
        <f>IF(Form!$C30="","donotimport",Form!$C30)</f>
        <v>donotimport</v>
      </c>
      <c r="J2" s="17" t="str">
        <f>IF(Form!$C31="","donotimport",Form!$C31)</f>
        <v>donotimport</v>
      </c>
      <c r="K2" s="17" t="str">
        <f>IF(Form!$C32="","donotimport",Form!$C32)</f>
        <v>donotimport</v>
      </c>
      <c r="L2" s="17" t="str">
        <f>IF(Form!$C33="","donotimport",Form!$C33)</f>
        <v>donotimport</v>
      </c>
      <c r="M2" s="35" t="str">
        <f>IF(Form!$D39="","donotimport",Form!$D39)</f>
        <v>donotimport</v>
      </c>
      <c r="N2" s="35" t="str">
        <f>IF(Form!E113=1,"Yes","No")</f>
        <v>No</v>
      </c>
      <c r="O2" s="17" t="str">
        <f>IF(Form!$C35="","donotimport",Form!$C35)</f>
        <v>donotimport</v>
      </c>
      <c r="P2" s="17" t="str">
        <f>IF(Form!$G32="","donotimport",Form!$G32)</f>
        <v>donotimport</v>
      </c>
      <c r="Q2" s="17" t="str">
        <f>IF(Form!$G33="","donotimport",Form!$G33)</f>
        <v>donotimport</v>
      </c>
      <c r="R2" s="17" t="str">
        <f>IF(Form!$G34="","donotimport",Form!$G34)</f>
        <v>donotimport</v>
      </c>
      <c r="S2">
        <f>IF(Form!E115=FALSE,0,1)</f>
        <v>0</v>
      </c>
    </row>
    <row r="3" spans="1:20" x14ac:dyDescent="0.2">
      <c r="M3" s="34"/>
      <c r="N3" s="34"/>
    </row>
    <row r="6" spans="1:20" s="17" customFormat="1" x14ac:dyDescent="0.2">
      <c r="A6" s="17">
        <v>10</v>
      </c>
      <c r="B6" s="17">
        <v>11</v>
      </c>
      <c r="C6" s="17">
        <v>13</v>
      </c>
      <c r="D6" s="17">
        <v>15</v>
      </c>
      <c r="E6" s="17">
        <v>16</v>
      </c>
      <c r="F6" s="17">
        <v>17</v>
      </c>
      <c r="G6" s="17">
        <v>18</v>
      </c>
      <c r="H6" s="17">
        <v>19</v>
      </c>
      <c r="I6" s="17">
        <v>20</v>
      </c>
      <c r="J6" s="17">
        <v>21</v>
      </c>
      <c r="K6" s="17">
        <v>22</v>
      </c>
      <c r="L6" s="17">
        <v>23</v>
      </c>
      <c r="M6" s="36" t="s">
        <v>84</v>
      </c>
      <c r="N6" s="36" t="s">
        <v>85</v>
      </c>
      <c r="O6" s="17">
        <v>25</v>
      </c>
      <c r="P6" s="17" t="s">
        <v>86</v>
      </c>
      <c r="Q6" s="17" t="s">
        <v>87</v>
      </c>
      <c r="R6" s="17" t="s">
        <v>88</v>
      </c>
      <c r="S6" s="17" t="s">
        <v>89</v>
      </c>
    </row>
    <row r="7" spans="1:20" s="17" customFormat="1" x14ac:dyDescent="0.2">
      <c r="A7" s="14" t="s">
        <v>57</v>
      </c>
      <c r="B7" s="14" t="s">
        <v>0</v>
      </c>
      <c r="C7" s="15" t="s">
        <v>62</v>
      </c>
      <c r="D7" s="13" t="s">
        <v>4</v>
      </c>
      <c r="E7" s="13" t="s">
        <v>5</v>
      </c>
      <c r="F7" s="16" t="s">
        <v>6</v>
      </c>
      <c r="G7" s="13" t="s">
        <v>7</v>
      </c>
      <c r="H7" s="13" t="s">
        <v>8</v>
      </c>
      <c r="I7" s="13" t="s">
        <v>9</v>
      </c>
      <c r="J7" s="13" t="s">
        <v>10</v>
      </c>
      <c r="K7" s="13" t="s">
        <v>11</v>
      </c>
      <c r="L7" s="13" t="s">
        <v>13</v>
      </c>
      <c r="M7" s="19" t="s">
        <v>76</v>
      </c>
      <c r="N7" s="37" t="s">
        <v>77</v>
      </c>
      <c r="O7" s="17" t="s">
        <v>63</v>
      </c>
      <c r="P7" s="19" t="s">
        <v>12</v>
      </c>
      <c r="Q7" s="13" t="s">
        <v>14</v>
      </c>
      <c r="R7" s="13" t="s">
        <v>15</v>
      </c>
      <c r="S7" s="17" t="s">
        <v>82</v>
      </c>
    </row>
    <row r="8" spans="1:20" x14ac:dyDescent="0.2">
      <c r="A8"/>
      <c r="C8" s="127" t="s">
        <v>154</v>
      </c>
      <c r="L8" s="13"/>
    </row>
    <row r="9" spans="1:20" x14ac:dyDescent="0.2">
      <c r="A9"/>
      <c r="S9" s="115" t="s">
        <v>140</v>
      </c>
    </row>
    <row r="10" spans="1:20" x14ac:dyDescent="0.2">
      <c r="A10"/>
      <c r="L10" s="18"/>
      <c r="S10" s="115" t="s">
        <v>141</v>
      </c>
    </row>
    <row r="11" spans="1:20" x14ac:dyDescent="0.2">
      <c r="A11"/>
    </row>
    <row r="12" spans="1:20" x14ac:dyDescent="0.2">
      <c r="A12"/>
    </row>
    <row r="13" spans="1:20" x14ac:dyDescent="0.2">
      <c r="A13"/>
    </row>
    <row r="14" spans="1:20" x14ac:dyDescent="0.2">
      <c r="A14"/>
    </row>
    <row r="15" spans="1:20" x14ac:dyDescent="0.2">
      <c r="A15"/>
    </row>
    <row r="16" spans="1:20" x14ac:dyDescent="0.2">
      <c r="A16"/>
    </row>
    <row r="17" spans="1:3" x14ac:dyDescent="0.2">
      <c r="A17"/>
    </row>
    <row r="18" spans="1:3" x14ac:dyDescent="0.2">
      <c r="A18"/>
    </row>
    <row r="19" spans="1:3" x14ac:dyDescent="0.2">
      <c r="A19"/>
    </row>
    <row r="20" spans="1:3" ht="12.75" customHeight="1" x14ac:dyDescent="0.2">
      <c r="A20"/>
    </row>
    <row r="21" spans="1:3" x14ac:dyDescent="0.2">
      <c r="A21"/>
    </row>
    <row r="22" spans="1:3" x14ac:dyDescent="0.2">
      <c r="A22"/>
    </row>
    <row r="23" spans="1:3" x14ac:dyDescent="0.2">
      <c r="A23"/>
    </row>
    <row r="24" spans="1:3" x14ac:dyDescent="0.2">
      <c r="A24"/>
      <c r="B24" s="13"/>
      <c r="C24" s="13"/>
    </row>
  </sheetData>
  <sheetProtection algorithmName="SHA-512" hashValue="hKk7pKPmPJc+3sUeMc4YleFnBuYkatEKEi0Bwv4gEKzxTozR629YtdZefohGoY2YbiwguAodSia0tM4mwtmf8w==" saltValue="/JSQg7/8DTs/zEsLw9/goQ==" spinCount="100000" sheet="1" objects="1" scenarios="1"/>
  <phoneticPr fontId="17" type="noConversion"/>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Form</vt:lpstr>
      <vt:lpstr>Designs</vt:lpstr>
      <vt:lpstr>Access Import</vt:lpstr>
      <vt:lpstr>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Howells</dc:creator>
  <cp:lastModifiedBy>arend.van.bergeijk</cp:lastModifiedBy>
  <cp:lastPrinted>2010-04-13T09:50:01Z</cp:lastPrinted>
  <dcterms:created xsi:type="dcterms:W3CDTF">2010-04-13T08:54:16Z</dcterms:created>
  <dcterms:modified xsi:type="dcterms:W3CDTF">2025-12-02T11:49:40Z</dcterms:modified>
</cp:coreProperties>
</file>